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 activeTab="1"/>
  </bookViews>
  <sheets>
    <sheet name="Standard" sheetId="1" r:id="rId1"/>
    <sheet name="Metric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I38" i="2" l="1"/>
  <c r="I30" i="2"/>
  <c r="I22" i="2"/>
  <c r="I23" i="2" s="1"/>
  <c r="I24" i="2" s="1"/>
  <c r="I14" i="2"/>
  <c r="I15" i="2" s="1"/>
  <c r="I16" i="2" s="1"/>
  <c r="I6" i="2"/>
  <c r="E43" i="2"/>
  <c r="I39" i="2" s="1"/>
  <c r="I40" i="2" s="1"/>
  <c r="E42" i="2"/>
  <c r="E39" i="2"/>
  <c r="E41" i="2" s="1"/>
  <c r="E38" i="2"/>
  <c r="E40" i="2" s="1"/>
  <c r="E35" i="2"/>
  <c r="E34" i="2"/>
  <c r="E31" i="2"/>
  <c r="E33" i="2" s="1"/>
  <c r="E30" i="2"/>
  <c r="E32" i="2" s="1"/>
  <c r="E27" i="2"/>
  <c r="E26" i="2"/>
  <c r="E23" i="2"/>
  <c r="E25" i="2" s="1"/>
  <c r="E22" i="2"/>
  <c r="E24" i="2" s="1"/>
  <c r="E19" i="2"/>
  <c r="E18" i="2"/>
  <c r="E15" i="2"/>
  <c r="E17" i="2" s="1"/>
  <c r="E14" i="2"/>
  <c r="E16" i="2" s="1"/>
  <c r="E11" i="2"/>
  <c r="E10" i="2"/>
  <c r="E7" i="2"/>
  <c r="E9" i="2" s="1"/>
  <c r="E6" i="2"/>
  <c r="E8" i="2" s="1"/>
  <c r="I31" i="2" l="1"/>
  <c r="I32" i="2" s="1"/>
  <c r="I7" i="2"/>
  <c r="I8" i="2" s="1"/>
  <c r="E43" i="1"/>
  <c r="I38" i="1" s="1"/>
  <c r="I39" i="1" s="1"/>
  <c r="I40" i="1" s="1"/>
  <c r="E42" i="1"/>
  <c r="E39" i="1"/>
  <c r="E41" i="1" s="1"/>
  <c r="E38" i="1"/>
  <c r="E40" i="1" s="1"/>
  <c r="E35" i="1"/>
  <c r="I30" i="1" s="1"/>
  <c r="I31" i="1" s="1"/>
  <c r="I32" i="1" s="1"/>
  <c r="E34" i="1"/>
  <c r="E31" i="1"/>
  <c r="E33" i="1" s="1"/>
  <c r="E30" i="1"/>
  <c r="E32" i="1" s="1"/>
  <c r="E27" i="1"/>
  <c r="I22" i="1" s="1"/>
  <c r="I23" i="1" s="1"/>
  <c r="I24" i="1" s="1"/>
  <c r="E26" i="1"/>
  <c r="E24" i="1"/>
  <c r="E23" i="1"/>
  <c r="E25" i="1" s="1"/>
  <c r="E22" i="1"/>
  <c r="E19" i="1"/>
  <c r="I14" i="1" s="1"/>
  <c r="I15" i="1" s="1"/>
  <c r="I16" i="1" s="1"/>
  <c r="E18" i="1"/>
  <c r="E15" i="1"/>
  <c r="E17" i="1" s="1"/>
  <c r="E14" i="1"/>
  <c r="E16" i="1" s="1"/>
  <c r="E11" i="1" l="1"/>
  <c r="E7" i="1" l="1"/>
  <c r="E9" i="1" s="1"/>
  <c r="E6" i="1"/>
  <c r="E8" i="1" s="1"/>
  <c r="E10" i="1" l="1"/>
  <c r="I6" i="1" l="1"/>
  <c r="I7" i="1" s="1"/>
  <c r="I8" i="1" s="1"/>
</calcChain>
</file>

<file path=xl/sharedStrings.xml><?xml version="1.0" encoding="utf-8"?>
<sst xmlns="http://schemas.openxmlformats.org/spreadsheetml/2006/main" count="170" uniqueCount="29">
  <si>
    <t xml:space="preserve">Tree Height </t>
  </si>
  <si>
    <t>Tree Diameter</t>
  </si>
  <si>
    <t>Tree Circumference (in)</t>
  </si>
  <si>
    <t>Distance to tree (AB) (Feet)</t>
  </si>
  <si>
    <t>Angle to tree base (θ2) (Degrees)</t>
  </si>
  <si>
    <t>Tree Green Weight (lbs)</t>
  </si>
  <si>
    <t>Tree Dry Weight (lbs)</t>
  </si>
  <si>
    <t>Total Tree Carbon (lbs)</t>
  </si>
  <si>
    <t>→ solution</t>
  </si>
  <si>
    <t>Tan (θ1)</t>
  </si>
  <si>
    <t>Tan (θ2)</t>
  </si>
  <si>
    <t>DB</t>
  </si>
  <si>
    <t>BC</t>
  </si>
  <si>
    <t>Tree 1:</t>
  </si>
  <si>
    <t>Option A</t>
  </si>
  <si>
    <r>
      <rPr>
        <sz val="11"/>
        <color theme="1"/>
        <rFont val="Calibri"/>
        <family val="2"/>
      </rPr>
      <t xml:space="preserve">→ </t>
    </r>
    <r>
      <rPr>
        <sz val="11"/>
        <color theme="1"/>
        <rFont val="Calibri"/>
        <family val="2"/>
        <scheme val="minor"/>
      </rPr>
      <t>enter data</t>
    </r>
  </si>
  <si>
    <r>
      <t>Angle to tree top (</t>
    </r>
    <r>
      <rPr>
        <sz val="11"/>
        <color theme="1"/>
        <rFont val="Times New Roman"/>
        <family val="1"/>
      </rPr>
      <t>θ</t>
    </r>
    <r>
      <rPr>
        <sz val="11"/>
        <color theme="1"/>
        <rFont val="Calibri"/>
        <family val="2"/>
      </rPr>
      <t>1) (Degrees)</t>
    </r>
  </si>
  <si>
    <t>Tree 3:</t>
  </si>
  <si>
    <t>Tree 4:</t>
  </si>
  <si>
    <t>Tree 5:</t>
  </si>
  <si>
    <t>Measuring the Tree</t>
  </si>
  <si>
    <t xml:space="preserve">Tree Data </t>
  </si>
  <si>
    <t>Tree 2:</t>
  </si>
  <si>
    <t>Calculating Carbon Storage</t>
  </si>
  <si>
    <t>Tree Circumference (cm)</t>
  </si>
  <si>
    <t>Distance to tree (AB) (Meters)</t>
  </si>
  <si>
    <t>Tree Green Weight (kg)</t>
  </si>
  <si>
    <t>Tree Dry Weight (kg)</t>
  </si>
  <si>
    <t>Total Tree Carbon (kg)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</si>
</sst>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Font="1"/>
    <xf numFmtId="0" fontId="0" fillId="2" borderId="0" xfId="0" applyFont="1" applyFill="1"/>
    <xf numFmtId="0" fontId="0" fillId="3" borderId="0" xfId="0" applyFont="1" applyFill="1"/>
    <xf numFmtId="0" fontId="0" fillId="0" borderId="2" xfId="0" applyFont="1" applyBorder="1"/>
    <xf numFmtId="0" fontId="0" fillId="0" borderId="4" xfId="0" applyFont="1" applyBorder="1"/>
    <xf numFmtId="0" fontId="0" fillId="2" borderId="0" xfId="0" applyFont="1" applyFill="1" applyBorder="1"/>
    <xf numFmtId="0" fontId="0" fillId="0" borderId="0" xfId="0" applyFont="1" applyBorder="1"/>
    <xf numFmtId="2" fontId="0" fillId="3" borderId="5" xfId="0" applyNumberFormat="1" applyFont="1" applyFill="1" applyBorder="1"/>
    <xf numFmtId="0" fontId="0" fillId="0" borderId="6" xfId="0" applyFont="1" applyBorder="1"/>
    <xf numFmtId="0" fontId="0" fillId="0" borderId="7" xfId="0" applyFont="1" applyBorder="1"/>
    <xf numFmtId="0" fontId="0" fillId="0" borderId="1" xfId="0" applyFont="1" applyBorder="1"/>
    <xf numFmtId="0" fontId="0" fillId="2" borderId="2" xfId="0" applyFont="1" applyFill="1" applyBorder="1"/>
    <xf numFmtId="2" fontId="0" fillId="3" borderId="3" xfId="0" applyNumberFormat="1" applyFont="1" applyFill="1" applyBorder="1"/>
    <xf numFmtId="2" fontId="0" fillId="4" borderId="3" xfId="0" applyNumberFormat="1" applyFont="1" applyFill="1" applyBorder="1"/>
    <xf numFmtId="2" fontId="0" fillId="4" borderId="5" xfId="0" applyNumberFormat="1" applyFont="1" applyFill="1" applyBorder="1"/>
    <xf numFmtId="2" fontId="0" fillId="3" borderId="8" xfId="0" applyNumberFormat="1" applyFont="1" applyFill="1" applyBorder="1"/>
    <xf numFmtId="0" fontId="0" fillId="0" borderId="10" xfId="0" applyFont="1" applyBorder="1"/>
    <xf numFmtId="0" fontId="1" fillId="0" borderId="9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"/>
  <sheetViews>
    <sheetView zoomScale="110" zoomScaleNormal="110" workbookViewId="0">
      <selection sqref="A1:XFD1048576"/>
    </sheetView>
  </sheetViews>
  <sheetFormatPr defaultRowHeight="15" x14ac:dyDescent="0.25"/>
  <cols>
    <col min="1" max="1" width="28.7109375" style="3" customWidth="1"/>
    <col min="2" max="2" width="9.140625" style="3"/>
    <col min="3" max="3" width="11.7109375" style="3" customWidth="1"/>
    <col min="4" max="4" width="13.85546875" style="3" bestFit="1" customWidth="1"/>
    <col min="5" max="6" width="9.140625" style="3"/>
    <col min="7" max="7" width="18.42578125" style="3" customWidth="1"/>
    <col min="8" max="8" width="24.85546875" style="3" customWidth="1"/>
    <col min="9" max="9" width="10.7109375" style="3" customWidth="1"/>
    <col min="10" max="16384" width="9.140625" style="3"/>
  </cols>
  <sheetData>
    <row r="1" spans="1:9" x14ac:dyDescent="0.25">
      <c r="A1" s="1" t="s">
        <v>21</v>
      </c>
      <c r="D1" s="4"/>
      <c r="E1" s="3" t="s">
        <v>15</v>
      </c>
    </row>
    <row r="2" spans="1:9" x14ac:dyDescent="0.25">
      <c r="D2" s="5"/>
      <c r="E2" s="2" t="s">
        <v>8</v>
      </c>
    </row>
    <row r="4" spans="1:9" x14ac:dyDescent="0.25">
      <c r="A4" s="1" t="s">
        <v>20</v>
      </c>
      <c r="G4" s="1" t="s">
        <v>23</v>
      </c>
    </row>
    <row r="5" spans="1:9" x14ac:dyDescent="0.25">
      <c r="A5" s="20" t="s">
        <v>13</v>
      </c>
      <c r="G5" s="20" t="s">
        <v>13</v>
      </c>
    </row>
    <row r="6" spans="1:9" x14ac:dyDescent="0.25">
      <c r="A6" s="13" t="s">
        <v>3</v>
      </c>
      <c r="B6" s="14">
        <v>0</v>
      </c>
      <c r="C6" s="6"/>
      <c r="D6" s="6" t="s">
        <v>9</v>
      </c>
      <c r="E6" s="16">
        <f>TAN(RADIANS(B7))</f>
        <v>0</v>
      </c>
      <c r="F6" s="19"/>
      <c r="G6" s="13" t="s">
        <v>14</v>
      </c>
      <c r="H6" s="6" t="s">
        <v>5</v>
      </c>
      <c r="I6" s="15">
        <f>IF(E11&gt;11,(0.25*E11^2*E10),(0.15*E11^2*E10))</f>
        <v>0</v>
      </c>
    </row>
    <row r="7" spans="1:9" x14ac:dyDescent="0.25">
      <c r="A7" s="7" t="s">
        <v>16</v>
      </c>
      <c r="B7" s="8">
        <v>0</v>
      </c>
      <c r="C7" s="9"/>
      <c r="D7" s="9" t="s">
        <v>10</v>
      </c>
      <c r="E7" s="17">
        <f>TAN(RADIANS(B8))</f>
        <v>0</v>
      </c>
      <c r="F7" s="9"/>
      <c r="G7" s="7"/>
      <c r="H7" s="9" t="s">
        <v>6</v>
      </c>
      <c r="I7" s="10">
        <f>I6*0.5</f>
        <v>0</v>
      </c>
    </row>
    <row r="8" spans="1:9" x14ac:dyDescent="0.25">
      <c r="A8" s="7" t="s">
        <v>4</v>
      </c>
      <c r="B8" s="8">
        <v>0</v>
      </c>
      <c r="C8" s="9"/>
      <c r="D8" s="9" t="s">
        <v>11</v>
      </c>
      <c r="E8" s="17">
        <f>E6*B6</f>
        <v>0</v>
      </c>
      <c r="F8" s="9"/>
      <c r="G8" s="11"/>
      <c r="H8" s="12" t="s">
        <v>7</v>
      </c>
      <c r="I8" s="18">
        <f>I7*0.5</f>
        <v>0</v>
      </c>
    </row>
    <row r="9" spans="1:9" x14ac:dyDescent="0.25">
      <c r="A9" s="7"/>
      <c r="B9" s="9"/>
      <c r="C9" s="9"/>
      <c r="D9" s="9" t="s">
        <v>12</v>
      </c>
      <c r="E9" s="17">
        <f>E7*B6</f>
        <v>0</v>
      </c>
      <c r="F9" s="9"/>
      <c r="G9" s="9"/>
      <c r="H9" s="9"/>
      <c r="I9" s="6"/>
    </row>
    <row r="10" spans="1:9" x14ac:dyDescent="0.25">
      <c r="A10" s="7" t="s">
        <v>2</v>
      </c>
      <c r="B10" s="8">
        <v>0</v>
      </c>
      <c r="C10" s="9"/>
      <c r="D10" s="9" t="s">
        <v>0</v>
      </c>
      <c r="E10" s="10">
        <f>(B6*TAN(RADIANS(B7)))+(B6*TAN(RADIANS(B8)))</f>
        <v>0</v>
      </c>
      <c r="F10" s="9"/>
      <c r="G10" s="9"/>
      <c r="H10" s="9"/>
      <c r="I10" s="9"/>
    </row>
    <row r="11" spans="1:9" x14ac:dyDescent="0.25">
      <c r="A11" s="11"/>
      <c r="B11" s="12"/>
      <c r="C11" s="12"/>
      <c r="D11" s="12" t="s">
        <v>1</v>
      </c>
      <c r="E11" s="18">
        <f>B10/PI()</f>
        <v>0</v>
      </c>
      <c r="F11" s="7"/>
      <c r="G11" s="9"/>
      <c r="H11" s="9"/>
      <c r="I11" s="9"/>
    </row>
    <row r="13" spans="1:9" x14ac:dyDescent="0.25">
      <c r="A13" s="20" t="s">
        <v>22</v>
      </c>
      <c r="G13" s="20" t="s">
        <v>22</v>
      </c>
    </row>
    <row r="14" spans="1:9" x14ac:dyDescent="0.25">
      <c r="A14" s="13" t="s">
        <v>3</v>
      </c>
      <c r="B14" s="14">
        <v>0</v>
      </c>
      <c r="C14" s="6"/>
      <c r="D14" s="6" t="s">
        <v>9</v>
      </c>
      <c r="E14" s="16">
        <f>TAN(RADIANS(B15))</f>
        <v>0</v>
      </c>
      <c r="F14" s="19"/>
      <c r="G14" s="13" t="s">
        <v>14</v>
      </c>
      <c r="H14" s="6" t="s">
        <v>5</v>
      </c>
      <c r="I14" s="15">
        <f>IF(E19&gt;11,(0.25*E19^2*E18),(0.15*E19^2*E18))</f>
        <v>0</v>
      </c>
    </row>
    <row r="15" spans="1:9" x14ac:dyDescent="0.25">
      <c r="A15" s="7" t="s">
        <v>16</v>
      </c>
      <c r="B15" s="8">
        <v>0</v>
      </c>
      <c r="C15" s="9"/>
      <c r="D15" s="9" t="s">
        <v>10</v>
      </c>
      <c r="E15" s="17">
        <f>TAN(RADIANS(B16))</f>
        <v>0</v>
      </c>
      <c r="F15" s="9"/>
      <c r="G15" s="7"/>
      <c r="H15" s="9" t="s">
        <v>6</v>
      </c>
      <c r="I15" s="10">
        <f>I14*0.5</f>
        <v>0</v>
      </c>
    </row>
    <row r="16" spans="1:9" x14ac:dyDescent="0.25">
      <c r="A16" s="7" t="s">
        <v>4</v>
      </c>
      <c r="B16" s="8">
        <v>0</v>
      </c>
      <c r="C16" s="9"/>
      <c r="D16" s="9" t="s">
        <v>11</v>
      </c>
      <c r="E16" s="17">
        <f>E14*B14</f>
        <v>0</v>
      </c>
      <c r="F16" s="9"/>
      <c r="G16" s="11"/>
      <c r="H16" s="12" t="s">
        <v>7</v>
      </c>
      <c r="I16" s="18">
        <f>I15*0.5</f>
        <v>0</v>
      </c>
    </row>
    <row r="17" spans="1:9" x14ac:dyDescent="0.25">
      <c r="A17" s="7"/>
      <c r="B17" s="9"/>
      <c r="C17" s="9"/>
      <c r="D17" s="9" t="s">
        <v>12</v>
      </c>
      <c r="E17" s="17">
        <f>E15*B14</f>
        <v>0</v>
      </c>
      <c r="F17" s="9"/>
      <c r="G17" s="9"/>
      <c r="H17" s="9"/>
      <c r="I17" s="6"/>
    </row>
    <row r="18" spans="1:9" x14ac:dyDescent="0.25">
      <c r="A18" s="7" t="s">
        <v>2</v>
      </c>
      <c r="B18" s="8">
        <v>0</v>
      </c>
      <c r="C18" s="9"/>
      <c r="D18" s="9" t="s">
        <v>0</v>
      </c>
      <c r="E18" s="10">
        <f>(B14*TAN(RADIANS(B15)))+(B14*TAN(RADIANS(B16)))</f>
        <v>0</v>
      </c>
      <c r="F18" s="9"/>
      <c r="G18" s="9"/>
      <c r="H18" s="9"/>
      <c r="I18" s="9"/>
    </row>
    <row r="19" spans="1:9" x14ac:dyDescent="0.25">
      <c r="A19" s="11"/>
      <c r="B19" s="12"/>
      <c r="C19" s="12"/>
      <c r="D19" s="12" t="s">
        <v>1</v>
      </c>
      <c r="E19" s="18">
        <f>B18/PI()</f>
        <v>0</v>
      </c>
      <c r="F19" s="7"/>
      <c r="G19" s="9"/>
      <c r="H19" s="9"/>
      <c r="I19" s="9"/>
    </row>
    <row r="21" spans="1:9" x14ac:dyDescent="0.25">
      <c r="A21" s="20" t="s">
        <v>17</v>
      </c>
      <c r="G21" s="20" t="s">
        <v>17</v>
      </c>
    </row>
    <row r="22" spans="1:9" x14ac:dyDescent="0.25">
      <c r="A22" s="13" t="s">
        <v>3</v>
      </c>
      <c r="B22" s="14">
        <v>0</v>
      </c>
      <c r="C22" s="6"/>
      <c r="D22" s="6" t="s">
        <v>9</v>
      </c>
      <c r="E22" s="16">
        <f>TAN(RADIANS(B23))</f>
        <v>0</v>
      </c>
      <c r="F22" s="19"/>
      <c r="G22" s="13" t="s">
        <v>14</v>
      </c>
      <c r="H22" s="6" t="s">
        <v>5</v>
      </c>
      <c r="I22" s="15">
        <f>IF(E27&gt;11,(0.25*E27^2*E26),(0.15*E27^2*E26))</f>
        <v>0</v>
      </c>
    </row>
    <row r="23" spans="1:9" x14ac:dyDescent="0.25">
      <c r="A23" s="7" t="s">
        <v>16</v>
      </c>
      <c r="B23" s="8">
        <v>0</v>
      </c>
      <c r="C23" s="9"/>
      <c r="D23" s="9" t="s">
        <v>10</v>
      </c>
      <c r="E23" s="17">
        <f>TAN(RADIANS(B24))</f>
        <v>0</v>
      </c>
      <c r="F23" s="9"/>
      <c r="G23" s="7"/>
      <c r="H23" s="9" t="s">
        <v>6</v>
      </c>
      <c r="I23" s="10">
        <f>I22*0.5</f>
        <v>0</v>
      </c>
    </row>
    <row r="24" spans="1:9" x14ac:dyDescent="0.25">
      <c r="A24" s="7" t="s">
        <v>4</v>
      </c>
      <c r="B24" s="8">
        <v>0</v>
      </c>
      <c r="C24" s="9"/>
      <c r="D24" s="9" t="s">
        <v>11</v>
      </c>
      <c r="E24" s="17">
        <f>E22*B22</f>
        <v>0</v>
      </c>
      <c r="F24" s="9"/>
      <c r="G24" s="11"/>
      <c r="H24" s="12" t="s">
        <v>7</v>
      </c>
      <c r="I24" s="18">
        <f>I23*0.5</f>
        <v>0</v>
      </c>
    </row>
    <row r="25" spans="1:9" x14ac:dyDescent="0.25">
      <c r="A25" s="7"/>
      <c r="B25" s="9"/>
      <c r="C25" s="9"/>
      <c r="D25" s="9" t="s">
        <v>12</v>
      </c>
      <c r="E25" s="17">
        <f>E23*B22</f>
        <v>0</v>
      </c>
      <c r="F25" s="9"/>
      <c r="G25" s="9"/>
      <c r="H25" s="9"/>
      <c r="I25" s="6"/>
    </row>
    <row r="26" spans="1:9" x14ac:dyDescent="0.25">
      <c r="A26" s="7" t="s">
        <v>2</v>
      </c>
      <c r="B26" s="8">
        <v>0</v>
      </c>
      <c r="C26" s="9"/>
      <c r="D26" s="9" t="s">
        <v>0</v>
      </c>
      <c r="E26" s="10">
        <f>(B22*TAN(RADIANS(B23)))+(B22*TAN(RADIANS(B24)))</f>
        <v>0</v>
      </c>
      <c r="F26" s="9"/>
      <c r="G26" s="9"/>
      <c r="H26" s="9"/>
      <c r="I26" s="9"/>
    </row>
    <row r="27" spans="1:9" x14ac:dyDescent="0.25">
      <c r="A27" s="11"/>
      <c r="B27" s="12"/>
      <c r="C27" s="12"/>
      <c r="D27" s="12" t="s">
        <v>1</v>
      </c>
      <c r="E27" s="18">
        <f>B26/PI()</f>
        <v>0</v>
      </c>
      <c r="F27" s="7"/>
      <c r="G27" s="9"/>
      <c r="H27" s="9"/>
      <c r="I27" s="9"/>
    </row>
    <row r="29" spans="1:9" x14ac:dyDescent="0.25">
      <c r="A29" s="20" t="s">
        <v>18</v>
      </c>
      <c r="G29" s="20" t="s">
        <v>18</v>
      </c>
    </row>
    <row r="30" spans="1:9" x14ac:dyDescent="0.25">
      <c r="A30" s="13" t="s">
        <v>3</v>
      </c>
      <c r="B30" s="14">
        <v>0</v>
      </c>
      <c r="C30" s="6"/>
      <c r="D30" s="6" t="s">
        <v>9</v>
      </c>
      <c r="E30" s="16">
        <f>TAN(RADIANS(B31))</f>
        <v>0</v>
      </c>
      <c r="F30" s="19"/>
      <c r="G30" s="13" t="s">
        <v>14</v>
      </c>
      <c r="H30" s="6" t="s">
        <v>5</v>
      </c>
      <c r="I30" s="15">
        <f>IF(E35&gt;11,(0.25*E35^2*E34),(0.15*E35^2*E34))</f>
        <v>0</v>
      </c>
    </row>
    <row r="31" spans="1:9" x14ac:dyDescent="0.25">
      <c r="A31" s="7" t="s">
        <v>16</v>
      </c>
      <c r="B31" s="8">
        <v>0</v>
      </c>
      <c r="C31" s="9"/>
      <c r="D31" s="9" t="s">
        <v>10</v>
      </c>
      <c r="E31" s="17">
        <f>TAN(RADIANS(B32))</f>
        <v>0</v>
      </c>
      <c r="F31" s="9"/>
      <c r="G31" s="7"/>
      <c r="H31" s="9" t="s">
        <v>6</v>
      </c>
      <c r="I31" s="10">
        <f>I30*0.5</f>
        <v>0</v>
      </c>
    </row>
    <row r="32" spans="1:9" x14ac:dyDescent="0.25">
      <c r="A32" s="7" t="s">
        <v>4</v>
      </c>
      <c r="B32" s="8">
        <v>0</v>
      </c>
      <c r="C32" s="9"/>
      <c r="D32" s="9" t="s">
        <v>11</v>
      </c>
      <c r="E32" s="17">
        <f>E30*B30</f>
        <v>0</v>
      </c>
      <c r="F32" s="9"/>
      <c r="G32" s="11"/>
      <c r="H32" s="12" t="s">
        <v>7</v>
      </c>
      <c r="I32" s="18">
        <f>I31*0.5</f>
        <v>0</v>
      </c>
    </row>
    <row r="33" spans="1:9" x14ac:dyDescent="0.25">
      <c r="A33" s="7"/>
      <c r="B33" s="9"/>
      <c r="C33" s="9"/>
      <c r="D33" s="9" t="s">
        <v>12</v>
      </c>
      <c r="E33" s="17">
        <f>E31*B30</f>
        <v>0</v>
      </c>
      <c r="F33" s="9"/>
      <c r="G33" s="9"/>
      <c r="H33" s="9"/>
      <c r="I33" s="6"/>
    </row>
    <row r="34" spans="1:9" x14ac:dyDescent="0.25">
      <c r="A34" s="7" t="s">
        <v>2</v>
      </c>
      <c r="B34" s="8">
        <v>0</v>
      </c>
      <c r="C34" s="9"/>
      <c r="D34" s="9" t="s">
        <v>0</v>
      </c>
      <c r="E34" s="10">
        <f>(B30*TAN(RADIANS(B31)))+(B30*TAN(RADIANS(B32)))</f>
        <v>0</v>
      </c>
      <c r="F34" s="9"/>
      <c r="G34" s="9"/>
      <c r="H34" s="9"/>
      <c r="I34" s="9"/>
    </row>
    <row r="35" spans="1:9" x14ac:dyDescent="0.25">
      <c r="A35" s="11"/>
      <c r="B35" s="12"/>
      <c r="C35" s="12"/>
      <c r="D35" s="12" t="s">
        <v>1</v>
      </c>
      <c r="E35" s="18">
        <f>B34/PI()</f>
        <v>0</v>
      </c>
      <c r="F35" s="7"/>
      <c r="G35" s="9"/>
      <c r="H35" s="9"/>
      <c r="I35" s="9"/>
    </row>
    <row r="37" spans="1:9" x14ac:dyDescent="0.25">
      <c r="A37" s="20" t="s">
        <v>19</v>
      </c>
      <c r="G37" s="20" t="s">
        <v>19</v>
      </c>
    </row>
    <row r="38" spans="1:9" x14ac:dyDescent="0.25">
      <c r="A38" s="13" t="s">
        <v>3</v>
      </c>
      <c r="B38" s="14">
        <v>0</v>
      </c>
      <c r="C38" s="6"/>
      <c r="D38" s="6" t="s">
        <v>9</v>
      </c>
      <c r="E38" s="16">
        <f>TAN(RADIANS(B39))</f>
        <v>0</v>
      </c>
      <c r="F38" s="19"/>
      <c r="G38" s="13" t="s">
        <v>14</v>
      </c>
      <c r="H38" s="6" t="s">
        <v>5</v>
      </c>
      <c r="I38" s="15">
        <f>IF(E43&gt;11,(0.25*E43^2*E42),(0.15*E43^2*E42))</f>
        <v>0</v>
      </c>
    </row>
    <row r="39" spans="1:9" x14ac:dyDescent="0.25">
      <c r="A39" s="7" t="s">
        <v>16</v>
      </c>
      <c r="B39" s="8">
        <v>0</v>
      </c>
      <c r="C39" s="9"/>
      <c r="D39" s="9" t="s">
        <v>10</v>
      </c>
      <c r="E39" s="17">
        <f>TAN(RADIANS(B40))</f>
        <v>0</v>
      </c>
      <c r="F39" s="9"/>
      <c r="G39" s="7"/>
      <c r="H39" s="9" t="s">
        <v>6</v>
      </c>
      <c r="I39" s="10">
        <f>I38*0.5</f>
        <v>0</v>
      </c>
    </row>
    <row r="40" spans="1:9" x14ac:dyDescent="0.25">
      <c r="A40" s="7" t="s">
        <v>4</v>
      </c>
      <c r="B40" s="8">
        <v>0</v>
      </c>
      <c r="C40" s="9"/>
      <c r="D40" s="9" t="s">
        <v>11</v>
      </c>
      <c r="E40" s="17">
        <f>E38*B38</f>
        <v>0</v>
      </c>
      <c r="F40" s="9"/>
      <c r="G40" s="11"/>
      <c r="H40" s="12" t="s">
        <v>7</v>
      </c>
      <c r="I40" s="18">
        <f>I39*0.5</f>
        <v>0</v>
      </c>
    </row>
    <row r="41" spans="1:9" x14ac:dyDescent="0.25">
      <c r="A41" s="7"/>
      <c r="B41" s="9"/>
      <c r="C41" s="9"/>
      <c r="D41" s="9" t="s">
        <v>12</v>
      </c>
      <c r="E41" s="17">
        <f>E39*B38</f>
        <v>0</v>
      </c>
      <c r="F41" s="9"/>
      <c r="G41" s="9"/>
      <c r="H41" s="9"/>
      <c r="I41" s="6"/>
    </row>
    <row r="42" spans="1:9" x14ac:dyDescent="0.25">
      <c r="A42" s="7" t="s">
        <v>2</v>
      </c>
      <c r="B42" s="8">
        <v>0</v>
      </c>
      <c r="C42" s="9"/>
      <c r="D42" s="9" t="s">
        <v>0</v>
      </c>
      <c r="E42" s="10">
        <f>(B38*TAN(RADIANS(B39)))+(B38*TAN(RADIANS(B40)))</f>
        <v>0</v>
      </c>
      <c r="F42" s="9"/>
      <c r="G42" s="9"/>
      <c r="H42" s="9"/>
      <c r="I42" s="9"/>
    </row>
    <row r="43" spans="1:9" x14ac:dyDescent="0.25">
      <c r="A43" s="11"/>
      <c r="B43" s="12"/>
      <c r="C43" s="12"/>
      <c r="D43" s="12" t="s">
        <v>1</v>
      </c>
      <c r="E43" s="18">
        <f>B42/PI()</f>
        <v>0</v>
      </c>
      <c r="F43" s="7"/>
      <c r="G43" s="9"/>
      <c r="H43" s="9"/>
      <c r="I43" s="9"/>
    </row>
  </sheetData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"/>
  <sheetViews>
    <sheetView tabSelected="1" topLeftCell="A4" workbookViewId="0">
      <selection activeCell="I39" sqref="I39"/>
    </sheetView>
  </sheetViews>
  <sheetFormatPr defaultRowHeight="15" x14ac:dyDescent="0.25"/>
  <cols>
    <col min="1" max="1" width="28.7109375" style="3" customWidth="1"/>
    <col min="2" max="2" width="9.140625" style="3"/>
    <col min="3" max="3" width="11.7109375" style="3" customWidth="1"/>
    <col min="4" max="4" width="13.85546875" style="3" bestFit="1" customWidth="1"/>
    <col min="5" max="6" width="9.140625" style="3"/>
    <col min="7" max="7" width="18.42578125" style="3" customWidth="1"/>
    <col min="8" max="8" width="24.85546875" style="3" customWidth="1"/>
    <col min="9" max="9" width="10.7109375" style="3" customWidth="1"/>
    <col min="10" max="16384" width="9.140625" style="3"/>
  </cols>
  <sheetData>
    <row r="1" spans="1:9" x14ac:dyDescent="0.25">
      <c r="A1" s="1" t="s">
        <v>21</v>
      </c>
      <c r="D1" s="4"/>
      <c r="E1" s="3" t="s">
        <v>15</v>
      </c>
    </row>
    <row r="2" spans="1:9" x14ac:dyDescent="0.25">
      <c r="D2" s="5"/>
      <c r="E2" s="2" t="s">
        <v>8</v>
      </c>
    </row>
    <row r="4" spans="1:9" x14ac:dyDescent="0.25">
      <c r="A4" s="1" t="s">
        <v>20</v>
      </c>
      <c r="G4" s="1" t="s">
        <v>23</v>
      </c>
    </row>
    <row r="5" spans="1:9" x14ac:dyDescent="0.25">
      <c r="A5" s="20" t="s">
        <v>13</v>
      </c>
      <c r="G5" s="20" t="s">
        <v>13</v>
      </c>
    </row>
    <row r="6" spans="1:9" x14ac:dyDescent="0.25">
      <c r="A6" s="13" t="s">
        <v>25</v>
      </c>
      <c r="B6" s="14">
        <v>0</v>
      </c>
      <c r="C6" s="6"/>
      <c r="D6" s="6" t="s">
        <v>9</v>
      </c>
      <c r="E6" s="16">
        <f>TAN(RADIANS(B7))</f>
        <v>0</v>
      </c>
      <c r="F6" s="19"/>
      <c r="G6" s="13" t="s">
        <v>14</v>
      </c>
      <c r="H6" s="6" t="s">
        <v>26</v>
      </c>
      <c r="I6" s="15">
        <f>IF(E11&gt;28,(0.0346*E11^2*E10),(0.0577*E11^2*E10))</f>
        <v>0</v>
      </c>
    </row>
    <row r="7" spans="1:9" x14ac:dyDescent="0.25">
      <c r="A7" s="7" t="s">
        <v>16</v>
      </c>
      <c r="B7" s="8">
        <v>0</v>
      </c>
      <c r="C7" s="9"/>
      <c r="D7" s="9" t="s">
        <v>10</v>
      </c>
      <c r="E7" s="17">
        <f>TAN(RADIANS(B8))</f>
        <v>0</v>
      </c>
      <c r="F7" s="9"/>
      <c r="G7" s="7"/>
      <c r="H7" s="9" t="s">
        <v>27</v>
      </c>
      <c r="I7" s="10">
        <f>I6*0.5</f>
        <v>0</v>
      </c>
    </row>
    <row r="8" spans="1:9" x14ac:dyDescent="0.25">
      <c r="A8" s="7" t="s">
        <v>4</v>
      </c>
      <c r="B8" s="8">
        <v>0</v>
      </c>
      <c r="C8" s="9"/>
      <c r="D8" s="9" t="s">
        <v>11</v>
      </c>
      <c r="E8" s="17">
        <f>E6*B6</f>
        <v>0</v>
      </c>
      <c r="F8" s="9"/>
      <c r="G8" s="11"/>
      <c r="H8" s="12" t="s">
        <v>28</v>
      </c>
      <c r="I8" s="18">
        <f>I7*0.5</f>
        <v>0</v>
      </c>
    </row>
    <row r="9" spans="1:9" x14ac:dyDescent="0.25">
      <c r="A9" s="7"/>
      <c r="B9" s="9"/>
      <c r="C9" s="9"/>
      <c r="D9" s="9" t="s">
        <v>12</v>
      </c>
      <c r="E9" s="17">
        <f>E7*B6</f>
        <v>0</v>
      </c>
      <c r="F9" s="9"/>
      <c r="G9" s="9"/>
      <c r="H9" s="9"/>
      <c r="I9" s="6"/>
    </row>
    <row r="10" spans="1:9" x14ac:dyDescent="0.25">
      <c r="A10" s="7" t="s">
        <v>24</v>
      </c>
      <c r="B10" s="8">
        <v>0</v>
      </c>
      <c r="C10" s="9"/>
      <c r="D10" s="9" t="s">
        <v>0</v>
      </c>
      <c r="E10" s="10">
        <f>(B6*TAN(RADIANS(B7)))+(B6*TAN(RADIANS(B8)))</f>
        <v>0</v>
      </c>
      <c r="F10" s="9"/>
      <c r="G10" s="9"/>
      <c r="H10" s="9"/>
      <c r="I10" s="9"/>
    </row>
    <row r="11" spans="1:9" x14ac:dyDescent="0.25">
      <c r="A11" s="11"/>
      <c r="B11" s="12"/>
      <c r="C11" s="12"/>
      <c r="D11" s="12" t="s">
        <v>1</v>
      </c>
      <c r="E11" s="18">
        <f>B10/PI()</f>
        <v>0</v>
      </c>
      <c r="F11" s="7"/>
      <c r="G11" s="9"/>
      <c r="H11" s="9"/>
      <c r="I11" s="9"/>
    </row>
    <row r="13" spans="1:9" x14ac:dyDescent="0.25">
      <c r="A13" s="20" t="s">
        <v>22</v>
      </c>
      <c r="G13" s="20" t="s">
        <v>22</v>
      </c>
    </row>
    <row r="14" spans="1:9" x14ac:dyDescent="0.25">
      <c r="A14" s="13" t="s">
        <v>25</v>
      </c>
      <c r="B14" s="14">
        <v>0</v>
      </c>
      <c r="C14" s="6"/>
      <c r="D14" s="6" t="s">
        <v>9</v>
      </c>
      <c r="E14" s="16">
        <f>TAN(RADIANS(B15))</f>
        <v>0</v>
      </c>
      <c r="F14" s="19"/>
      <c r="G14" s="13" t="s">
        <v>14</v>
      </c>
      <c r="H14" s="6" t="s">
        <v>26</v>
      </c>
      <c r="I14" s="15">
        <f>IF(E19&gt;28,(0.0346*E19^2*E18),(0.0577*E19^2*E18))</f>
        <v>0</v>
      </c>
    </row>
    <row r="15" spans="1:9" x14ac:dyDescent="0.25">
      <c r="A15" s="7" t="s">
        <v>16</v>
      </c>
      <c r="B15" s="8">
        <v>0</v>
      </c>
      <c r="C15" s="9"/>
      <c r="D15" s="9" t="s">
        <v>10</v>
      </c>
      <c r="E15" s="17">
        <f>TAN(RADIANS(B16))</f>
        <v>0</v>
      </c>
      <c r="F15" s="9"/>
      <c r="G15" s="7"/>
      <c r="H15" s="9" t="s">
        <v>27</v>
      </c>
      <c r="I15" s="10">
        <f>I14*0.5</f>
        <v>0</v>
      </c>
    </row>
    <row r="16" spans="1:9" x14ac:dyDescent="0.25">
      <c r="A16" s="7" t="s">
        <v>4</v>
      </c>
      <c r="B16" s="8">
        <v>0</v>
      </c>
      <c r="C16" s="9"/>
      <c r="D16" s="9" t="s">
        <v>11</v>
      </c>
      <c r="E16" s="17">
        <f>E14*B14</f>
        <v>0</v>
      </c>
      <c r="F16" s="9"/>
      <c r="G16" s="11"/>
      <c r="H16" s="12" t="s">
        <v>28</v>
      </c>
      <c r="I16" s="18">
        <f>I15*0.5</f>
        <v>0</v>
      </c>
    </row>
    <row r="17" spans="1:9" x14ac:dyDescent="0.25">
      <c r="A17" s="7"/>
      <c r="B17" s="9"/>
      <c r="C17" s="9"/>
      <c r="D17" s="9" t="s">
        <v>12</v>
      </c>
      <c r="E17" s="17">
        <f>E15*B14</f>
        <v>0</v>
      </c>
      <c r="F17" s="9"/>
      <c r="G17" s="9"/>
      <c r="H17" s="9"/>
      <c r="I17" s="6"/>
    </row>
    <row r="18" spans="1:9" x14ac:dyDescent="0.25">
      <c r="A18" s="7" t="s">
        <v>24</v>
      </c>
      <c r="B18" s="8">
        <v>0</v>
      </c>
      <c r="C18" s="9"/>
      <c r="D18" s="9" t="s">
        <v>0</v>
      </c>
      <c r="E18" s="10">
        <f>(B14*TAN(RADIANS(B15)))+(B14*TAN(RADIANS(B16)))</f>
        <v>0</v>
      </c>
      <c r="F18" s="9"/>
      <c r="G18" s="9"/>
      <c r="H18" s="9"/>
      <c r="I18" s="9"/>
    </row>
    <row r="19" spans="1:9" x14ac:dyDescent="0.25">
      <c r="A19" s="11"/>
      <c r="B19" s="12"/>
      <c r="C19" s="12"/>
      <c r="D19" s="12" t="s">
        <v>1</v>
      </c>
      <c r="E19" s="18">
        <f>B18/PI()</f>
        <v>0</v>
      </c>
      <c r="F19" s="7"/>
      <c r="G19" s="9"/>
      <c r="H19" s="9"/>
      <c r="I19" s="9"/>
    </row>
    <row r="21" spans="1:9" x14ac:dyDescent="0.25">
      <c r="A21" s="20" t="s">
        <v>17</v>
      </c>
      <c r="G21" s="20" t="s">
        <v>17</v>
      </c>
    </row>
    <row r="22" spans="1:9" x14ac:dyDescent="0.25">
      <c r="A22" s="13" t="s">
        <v>25</v>
      </c>
      <c r="B22" s="14">
        <v>0</v>
      </c>
      <c r="C22" s="6"/>
      <c r="D22" s="6" t="s">
        <v>9</v>
      </c>
      <c r="E22" s="16">
        <f>TAN(RADIANS(B23))</f>
        <v>0</v>
      </c>
      <c r="F22" s="19"/>
      <c r="G22" s="13" t="s">
        <v>14</v>
      </c>
      <c r="H22" s="6" t="s">
        <v>26</v>
      </c>
      <c r="I22" s="15">
        <f>IF(E27&gt;28,(0.0346*E27^2*E26),(0.0577*E27^2*E26))</f>
        <v>0</v>
      </c>
    </row>
    <row r="23" spans="1:9" x14ac:dyDescent="0.25">
      <c r="A23" s="7" t="s">
        <v>16</v>
      </c>
      <c r="B23" s="8">
        <v>0</v>
      </c>
      <c r="C23" s="9"/>
      <c r="D23" s="9" t="s">
        <v>10</v>
      </c>
      <c r="E23" s="17">
        <f>TAN(RADIANS(B24))</f>
        <v>0</v>
      </c>
      <c r="F23" s="9"/>
      <c r="G23" s="7"/>
      <c r="H23" s="9" t="s">
        <v>27</v>
      </c>
      <c r="I23" s="10">
        <f>I22*0.5</f>
        <v>0</v>
      </c>
    </row>
    <row r="24" spans="1:9" x14ac:dyDescent="0.25">
      <c r="A24" s="7" t="s">
        <v>4</v>
      </c>
      <c r="B24" s="8">
        <v>0</v>
      </c>
      <c r="C24" s="9"/>
      <c r="D24" s="9" t="s">
        <v>11</v>
      </c>
      <c r="E24" s="17">
        <f>E22*B22</f>
        <v>0</v>
      </c>
      <c r="F24" s="9"/>
      <c r="G24" s="11"/>
      <c r="H24" s="12" t="s">
        <v>28</v>
      </c>
      <c r="I24" s="18">
        <f>I23*0.5</f>
        <v>0</v>
      </c>
    </row>
    <row r="25" spans="1:9" x14ac:dyDescent="0.25">
      <c r="A25" s="7"/>
      <c r="B25" s="9"/>
      <c r="C25" s="9"/>
      <c r="D25" s="9" t="s">
        <v>12</v>
      </c>
      <c r="E25" s="17">
        <f>E23*B22</f>
        <v>0</v>
      </c>
      <c r="F25" s="9"/>
      <c r="G25" s="9"/>
      <c r="H25" s="9"/>
      <c r="I25" s="6"/>
    </row>
    <row r="26" spans="1:9" x14ac:dyDescent="0.25">
      <c r="A26" s="7" t="s">
        <v>24</v>
      </c>
      <c r="B26" s="8">
        <v>0</v>
      </c>
      <c r="C26" s="9"/>
      <c r="D26" s="9" t="s">
        <v>0</v>
      </c>
      <c r="E26" s="10">
        <f>(B22*TAN(RADIANS(B23)))+(B22*TAN(RADIANS(B24)))</f>
        <v>0</v>
      </c>
      <c r="F26" s="9"/>
      <c r="G26" s="9"/>
      <c r="H26" s="9"/>
      <c r="I26" s="9"/>
    </row>
    <row r="27" spans="1:9" x14ac:dyDescent="0.25">
      <c r="A27" s="11"/>
      <c r="B27" s="12"/>
      <c r="C27" s="12"/>
      <c r="D27" s="12" t="s">
        <v>1</v>
      </c>
      <c r="E27" s="18">
        <f>B26/PI()</f>
        <v>0</v>
      </c>
      <c r="F27" s="7"/>
      <c r="G27" s="9"/>
      <c r="H27" s="9"/>
      <c r="I27" s="9"/>
    </row>
    <row r="29" spans="1:9" x14ac:dyDescent="0.25">
      <c r="A29" s="20" t="s">
        <v>18</v>
      </c>
      <c r="G29" s="20" t="s">
        <v>18</v>
      </c>
    </row>
    <row r="30" spans="1:9" x14ac:dyDescent="0.25">
      <c r="A30" s="13" t="s">
        <v>25</v>
      </c>
      <c r="B30" s="14">
        <v>0</v>
      </c>
      <c r="C30" s="6"/>
      <c r="D30" s="6" t="s">
        <v>9</v>
      </c>
      <c r="E30" s="16">
        <f>TAN(RADIANS(B31))</f>
        <v>0</v>
      </c>
      <c r="F30" s="19"/>
      <c r="G30" s="13" t="s">
        <v>14</v>
      </c>
      <c r="H30" s="6" t="s">
        <v>26</v>
      </c>
      <c r="I30" s="15">
        <f>IF(E35&gt;28,(0.0346*E35^2*E34),(0.0577*E35^2*E34))</f>
        <v>0</v>
      </c>
    </row>
    <row r="31" spans="1:9" x14ac:dyDescent="0.25">
      <c r="A31" s="7" t="s">
        <v>16</v>
      </c>
      <c r="B31" s="8">
        <v>0</v>
      </c>
      <c r="C31" s="9"/>
      <c r="D31" s="9" t="s">
        <v>10</v>
      </c>
      <c r="E31" s="17">
        <f>TAN(RADIANS(B32))</f>
        <v>0</v>
      </c>
      <c r="F31" s="9"/>
      <c r="G31" s="7"/>
      <c r="H31" s="9" t="s">
        <v>27</v>
      </c>
      <c r="I31" s="10">
        <f>I30*0.5</f>
        <v>0</v>
      </c>
    </row>
    <row r="32" spans="1:9" x14ac:dyDescent="0.25">
      <c r="A32" s="7" t="s">
        <v>4</v>
      </c>
      <c r="B32" s="8">
        <v>0</v>
      </c>
      <c r="C32" s="9"/>
      <c r="D32" s="9" t="s">
        <v>11</v>
      </c>
      <c r="E32" s="17">
        <f>E30*B30</f>
        <v>0</v>
      </c>
      <c r="F32" s="9"/>
      <c r="G32" s="11"/>
      <c r="H32" s="12" t="s">
        <v>28</v>
      </c>
      <c r="I32" s="18">
        <f>I31*0.5</f>
        <v>0</v>
      </c>
    </row>
    <row r="33" spans="1:9" x14ac:dyDescent="0.25">
      <c r="A33" s="7"/>
      <c r="B33" s="9"/>
      <c r="C33" s="9"/>
      <c r="D33" s="9" t="s">
        <v>12</v>
      </c>
      <c r="E33" s="17">
        <f>E31*B30</f>
        <v>0</v>
      </c>
      <c r="F33" s="9"/>
      <c r="G33" s="9"/>
      <c r="H33" s="9"/>
      <c r="I33" s="6"/>
    </row>
    <row r="34" spans="1:9" x14ac:dyDescent="0.25">
      <c r="A34" s="7" t="s">
        <v>24</v>
      </c>
      <c r="B34" s="8">
        <v>0</v>
      </c>
      <c r="C34" s="9"/>
      <c r="D34" s="9" t="s">
        <v>0</v>
      </c>
      <c r="E34" s="10">
        <f>(B30*TAN(RADIANS(B31)))+(B30*TAN(RADIANS(B32)))</f>
        <v>0</v>
      </c>
      <c r="F34" s="9"/>
      <c r="G34" s="9"/>
      <c r="H34" s="9"/>
      <c r="I34" s="9"/>
    </row>
    <row r="35" spans="1:9" x14ac:dyDescent="0.25">
      <c r="A35" s="11"/>
      <c r="B35" s="12"/>
      <c r="C35" s="12"/>
      <c r="D35" s="12" t="s">
        <v>1</v>
      </c>
      <c r="E35" s="18">
        <f>B34/PI()</f>
        <v>0</v>
      </c>
      <c r="F35" s="7"/>
      <c r="G35" s="9"/>
      <c r="H35" s="9"/>
      <c r="I35" s="9"/>
    </row>
    <row r="37" spans="1:9" x14ac:dyDescent="0.25">
      <c r="A37" s="20" t="s">
        <v>19</v>
      </c>
      <c r="G37" s="20" t="s">
        <v>19</v>
      </c>
    </row>
    <row r="38" spans="1:9" x14ac:dyDescent="0.25">
      <c r="A38" s="13" t="s">
        <v>25</v>
      </c>
      <c r="B38" s="14">
        <v>0</v>
      </c>
      <c r="C38" s="6"/>
      <c r="D38" s="6" t="s">
        <v>9</v>
      </c>
      <c r="E38" s="16">
        <f>TAN(RADIANS(B39))</f>
        <v>0</v>
      </c>
      <c r="F38" s="19"/>
      <c r="G38" s="13" t="s">
        <v>14</v>
      </c>
      <c r="H38" s="6" t="s">
        <v>26</v>
      </c>
      <c r="I38" s="15">
        <f>IF(E43&gt;28,(0.0346*E43^2*E42),(0.0577*E43^2*E42))</f>
        <v>0</v>
      </c>
    </row>
    <row r="39" spans="1:9" x14ac:dyDescent="0.25">
      <c r="A39" s="7" t="s">
        <v>16</v>
      </c>
      <c r="B39" s="8">
        <v>0</v>
      </c>
      <c r="C39" s="9"/>
      <c r="D39" s="9" t="s">
        <v>10</v>
      </c>
      <c r="E39" s="17">
        <f>TAN(RADIANS(B40))</f>
        <v>0</v>
      </c>
      <c r="F39" s="9"/>
      <c r="G39" s="7"/>
      <c r="H39" s="9" t="s">
        <v>27</v>
      </c>
      <c r="I39" s="10">
        <f>I38*0.5</f>
        <v>0</v>
      </c>
    </row>
    <row r="40" spans="1:9" x14ac:dyDescent="0.25">
      <c r="A40" s="7" t="s">
        <v>4</v>
      </c>
      <c r="B40" s="8">
        <v>0</v>
      </c>
      <c r="C40" s="9"/>
      <c r="D40" s="9" t="s">
        <v>11</v>
      </c>
      <c r="E40" s="17">
        <f>E38*B38</f>
        <v>0</v>
      </c>
      <c r="F40" s="9"/>
      <c r="G40" s="11"/>
      <c r="H40" s="12" t="s">
        <v>28</v>
      </c>
      <c r="I40" s="18">
        <f>I39*0.5</f>
        <v>0</v>
      </c>
    </row>
    <row r="41" spans="1:9" x14ac:dyDescent="0.25">
      <c r="A41" s="7"/>
      <c r="B41" s="9"/>
      <c r="C41" s="9"/>
      <c r="D41" s="9" t="s">
        <v>12</v>
      </c>
      <c r="E41" s="17">
        <f>E39*B38</f>
        <v>0</v>
      </c>
      <c r="F41" s="9"/>
      <c r="G41" s="9"/>
      <c r="H41" s="9"/>
      <c r="I41" s="6"/>
    </row>
    <row r="42" spans="1:9" x14ac:dyDescent="0.25">
      <c r="A42" s="7" t="s">
        <v>24</v>
      </c>
      <c r="B42" s="8">
        <v>0</v>
      </c>
      <c r="C42" s="9"/>
      <c r="D42" s="9" t="s">
        <v>0</v>
      </c>
      <c r="E42" s="10">
        <f>(B38*TAN(RADIANS(B39)))+(B38*TAN(RADIANS(B40)))</f>
        <v>0</v>
      </c>
      <c r="F42" s="9"/>
      <c r="G42" s="9"/>
      <c r="H42" s="9"/>
      <c r="I42" s="9"/>
    </row>
    <row r="43" spans="1:9" x14ac:dyDescent="0.25">
      <c r="A43" s="11"/>
      <c r="B43" s="12"/>
      <c r="C43" s="12"/>
      <c r="D43" s="12" t="s">
        <v>1</v>
      </c>
      <c r="E43" s="18">
        <f>B42/PI()</f>
        <v>0</v>
      </c>
      <c r="F43" s="7"/>
      <c r="G43" s="9"/>
      <c r="H43" s="9"/>
      <c r="I43" s="9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Standard</vt:lpstr>
      <vt:lpstr>Metric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Maxwell</dc:creator>
  <cp:lastModifiedBy>RRP</cp:lastModifiedBy>
  <dcterms:created xsi:type="dcterms:W3CDTF">2013-05-23T15:37:46Z</dcterms:created>
  <dcterms:modified xsi:type="dcterms:W3CDTF">2014-04-16T18:57:21Z</dcterms:modified>
</cp:coreProperties>
</file>