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U19" i="1" l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C53" i="1"/>
  <c r="E53" i="1" s="1"/>
  <c r="V53" i="1" s="1"/>
  <c r="C52" i="1"/>
  <c r="E52" i="1" s="1"/>
  <c r="V52" i="1" s="1"/>
  <c r="C51" i="1"/>
  <c r="E51" i="1" s="1"/>
  <c r="V51" i="1" s="1"/>
  <c r="C50" i="1"/>
  <c r="E50" i="1" s="1"/>
  <c r="V50" i="1" s="1"/>
  <c r="C49" i="1"/>
  <c r="E49" i="1" s="1"/>
  <c r="V49" i="1" s="1"/>
  <c r="C48" i="1"/>
  <c r="E48" i="1" s="1"/>
  <c r="V48" i="1" s="1"/>
  <c r="C47" i="1"/>
  <c r="E47" i="1" s="1"/>
  <c r="V47" i="1" s="1"/>
  <c r="C46" i="1"/>
  <c r="E46" i="1" s="1"/>
  <c r="V46" i="1" s="1"/>
  <c r="C45" i="1"/>
  <c r="E45" i="1" s="1"/>
  <c r="V45" i="1" s="1"/>
  <c r="C44" i="1"/>
  <c r="E44" i="1" s="1"/>
  <c r="V44" i="1" s="1"/>
  <c r="C43" i="1"/>
  <c r="E43" i="1" s="1"/>
  <c r="V43" i="1" s="1"/>
  <c r="C42" i="1"/>
  <c r="E42" i="1" s="1"/>
  <c r="V42" i="1" s="1"/>
  <c r="C41" i="1"/>
  <c r="E41" i="1" s="1"/>
  <c r="V41" i="1" s="1"/>
  <c r="C40" i="1"/>
  <c r="E40" i="1" s="1"/>
  <c r="V40" i="1" s="1"/>
  <c r="C39" i="1"/>
  <c r="E39" i="1" s="1"/>
  <c r="V39" i="1" s="1"/>
  <c r="C38" i="1"/>
  <c r="E38" i="1" s="1"/>
  <c r="V38" i="1" s="1"/>
  <c r="C37" i="1"/>
  <c r="E37" i="1" s="1"/>
  <c r="V37" i="1" s="1"/>
  <c r="C36" i="1"/>
  <c r="E36" i="1" s="1"/>
  <c r="V36" i="1" s="1"/>
  <c r="C35" i="1"/>
  <c r="E35" i="1" s="1"/>
  <c r="V35" i="1" s="1"/>
  <c r="C34" i="1"/>
  <c r="E34" i="1" s="1"/>
  <c r="V34" i="1" s="1"/>
  <c r="C33" i="1"/>
  <c r="E33" i="1" s="1"/>
  <c r="V33" i="1" s="1"/>
  <c r="C32" i="1"/>
  <c r="E32" i="1" s="1"/>
  <c r="V32" i="1" s="1"/>
  <c r="C31" i="1"/>
  <c r="E31" i="1" s="1"/>
  <c r="V31" i="1" s="1"/>
  <c r="C30" i="1"/>
  <c r="E30" i="1" s="1"/>
  <c r="V30" i="1" s="1"/>
  <c r="C29" i="1"/>
  <c r="E29" i="1" s="1"/>
  <c r="V29" i="1" s="1"/>
  <c r="C28" i="1"/>
  <c r="E28" i="1" s="1"/>
  <c r="V28" i="1" s="1"/>
  <c r="C27" i="1"/>
  <c r="E27" i="1" s="1"/>
  <c r="V27" i="1" s="1"/>
  <c r="C26" i="1"/>
  <c r="E26" i="1" s="1"/>
  <c r="V26" i="1" s="1"/>
  <c r="C25" i="1"/>
  <c r="E25" i="1" s="1"/>
  <c r="V25" i="1" s="1"/>
  <c r="C24" i="1"/>
  <c r="E24" i="1" s="1"/>
  <c r="V24" i="1" s="1"/>
  <c r="C23" i="1"/>
  <c r="E23" i="1" s="1"/>
  <c r="V23" i="1" s="1"/>
  <c r="C22" i="1"/>
  <c r="E22" i="1" s="1"/>
  <c r="V22" i="1" s="1"/>
  <c r="C21" i="1"/>
  <c r="E21" i="1" s="1"/>
  <c r="V21" i="1" s="1"/>
  <c r="C20" i="1"/>
  <c r="E20" i="1" s="1"/>
  <c r="V20" i="1" s="1"/>
  <c r="C19" i="1"/>
  <c r="E19" i="1" s="1"/>
  <c r="V19" i="1" s="1"/>
  <c r="T5" i="1"/>
  <c r="T6" i="1"/>
  <c r="T7" i="1"/>
  <c r="T8" i="1"/>
  <c r="T9" i="1"/>
  <c r="T10" i="1"/>
  <c r="T11" i="1"/>
  <c r="T12" i="1"/>
  <c r="T13" i="1"/>
  <c r="T14" i="1"/>
  <c r="T15" i="1"/>
  <c r="T16" i="1"/>
  <c r="T4" i="1"/>
  <c r="Q5" i="1"/>
  <c r="Q6" i="1"/>
  <c r="Q7" i="1"/>
  <c r="Q8" i="1"/>
  <c r="Q9" i="1"/>
  <c r="Q10" i="1"/>
  <c r="Q11" i="1"/>
  <c r="Q12" i="1"/>
  <c r="Q13" i="1"/>
  <c r="Q14" i="1"/>
  <c r="Q15" i="1"/>
  <c r="Q16" i="1"/>
  <c r="Q4" i="1"/>
  <c r="N5" i="1"/>
  <c r="N6" i="1"/>
  <c r="N7" i="1"/>
  <c r="N8" i="1"/>
  <c r="N9" i="1"/>
  <c r="N10" i="1"/>
  <c r="N11" i="1"/>
  <c r="N12" i="1"/>
  <c r="N13" i="1"/>
  <c r="N14" i="1"/>
  <c r="N15" i="1"/>
  <c r="N16" i="1"/>
  <c r="N4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H5" i="1"/>
  <c r="H6" i="1"/>
  <c r="H7" i="1"/>
  <c r="H8" i="1"/>
  <c r="H9" i="1"/>
  <c r="H10" i="1"/>
  <c r="H11" i="1"/>
  <c r="H12" i="1"/>
  <c r="H13" i="1"/>
  <c r="H14" i="1"/>
  <c r="H15" i="1"/>
  <c r="H16" i="1"/>
  <c r="H4" i="1"/>
  <c r="C5" i="1"/>
  <c r="E5" i="1" s="1"/>
  <c r="C6" i="1"/>
  <c r="E6" i="1" s="1"/>
  <c r="C7" i="1"/>
  <c r="E7" i="1" s="1"/>
  <c r="C8" i="1"/>
  <c r="E8" i="1" s="1"/>
  <c r="C9" i="1"/>
  <c r="E9" i="1" s="1"/>
  <c r="C10" i="1"/>
  <c r="E10" i="1" s="1"/>
  <c r="C11" i="1"/>
  <c r="E11" i="1" s="1"/>
  <c r="C12" i="1"/>
  <c r="E12" i="1" s="1"/>
  <c r="C13" i="1"/>
  <c r="E13" i="1" s="1"/>
  <c r="C14" i="1"/>
  <c r="E14" i="1" s="1"/>
  <c r="C15" i="1"/>
  <c r="E15" i="1" s="1"/>
  <c r="C16" i="1"/>
  <c r="E16" i="1" s="1"/>
  <c r="C4" i="1"/>
  <c r="E4" i="1" s="1"/>
  <c r="U16" i="1" l="1"/>
  <c r="V16" i="1" s="1"/>
  <c r="U14" i="1"/>
  <c r="V14" i="1" s="1"/>
  <c r="U12" i="1"/>
  <c r="V12" i="1" s="1"/>
  <c r="U10" i="1"/>
  <c r="V10" i="1" s="1"/>
  <c r="U8" i="1"/>
  <c r="V8" i="1" s="1"/>
  <c r="U6" i="1"/>
  <c r="V6" i="1" s="1"/>
  <c r="U4" i="1"/>
  <c r="V4" i="1" s="1"/>
  <c r="U15" i="1"/>
  <c r="V15" i="1" s="1"/>
  <c r="U13" i="1"/>
  <c r="V13" i="1" s="1"/>
  <c r="U11" i="1"/>
  <c r="V11" i="1" s="1"/>
  <c r="U9" i="1"/>
  <c r="V9" i="1" s="1"/>
  <c r="U7" i="1"/>
  <c r="V7" i="1" s="1"/>
  <c r="U5" i="1"/>
  <c r="V5" i="1" s="1"/>
</calcChain>
</file>

<file path=xl/sharedStrings.xml><?xml version="1.0" encoding="utf-8"?>
<sst xmlns="http://schemas.openxmlformats.org/spreadsheetml/2006/main" count="97" uniqueCount="70">
  <si>
    <t>State</t>
  </si>
  <si>
    <t>Amount not Sequestered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</si>
  <si>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</si>
  <si>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</si>
  <si>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</si>
  <si>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</si>
  <si>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</si>
  <si>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</si>
  <si>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</si>
  <si>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</si>
  <si>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</si>
  <si>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</si>
  <si>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</si>
  <si>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</si>
  <si>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</si>
  <si>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Emissions</t>
  </si>
  <si>
    <t>Southern Pine Forest Sequestration</t>
  </si>
  <si>
    <t>Mixed Forest Sequestration</t>
  </si>
  <si>
    <t>tons/year</t>
  </si>
  <si>
    <t>hectares</t>
  </si>
  <si>
    <t>Area</t>
  </si>
  <si>
    <t>tons/ha/yr</t>
  </si>
  <si>
    <t>tons/yr</t>
  </si>
  <si>
    <t xml:space="preserve">Sequestration Rate </t>
  </si>
  <si>
    <t>Carbon Sequestered</t>
  </si>
  <si>
    <t>Total Carbon Sequestered</t>
  </si>
  <si>
    <t>tons/yr/state</t>
  </si>
  <si>
    <t>Average CO2 Emissions</t>
  </si>
  <si>
    <t>Average Carbon Emissions</t>
  </si>
  <si>
    <t xml:space="preserve">Population </t>
  </si>
  <si>
    <t>State Carbon Emissions</t>
  </si>
  <si>
    <t>Urban Forests</t>
  </si>
  <si>
    <t>Cropland</t>
  </si>
  <si>
    <t>Rangeland</t>
  </si>
  <si>
    <t>States Outside Southeast Region</t>
  </si>
  <si>
    <t>Arizona</t>
  </si>
  <si>
    <t>California</t>
  </si>
  <si>
    <t>Colorado</t>
  </si>
  <si>
    <t>Connecticut</t>
  </si>
  <si>
    <t>Delaware</t>
  </si>
  <si>
    <t>Idaho</t>
  </si>
  <si>
    <t>Illinois</t>
  </si>
  <si>
    <t>Indiana</t>
  </si>
  <si>
    <t>Iowa</t>
  </si>
  <si>
    <t>Kansas</t>
  </si>
  <si>
    <t>Maine</t>
  </si>
  <si>
    <t>Maryland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</si>
  <si>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</si>
  <si>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</si>
  <si>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</si>
  <si>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</si>
  <si>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</si>
  <si>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</si>
  <si>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</si>
  <si>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</si>
  <si>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</si>
  <si>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</si>
  <si>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</si>
  <si>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</si>
  <si>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</si>
  <si>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</si>
  <si>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</si>
  <si>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</si>
  <si>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</si>
  <si>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</si>
  <si>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</si>
  <si>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</si>
  <si>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West Virginia</t>
  </si>
  <si>
    <t>Wisconsin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</si>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</sst>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165" fontId="1" fillId="3" borderId="0" xfId="3" applyNumberFormat="1"/>
    <xf numFmtId="43" fontId="1" fillId="3" borderId="0" xfId="3" applyNumberFormat="1"/>
    <xf numFmtId="164" fontId="1" fillId="3" borderId="0" xfId="3" applyNumberFormat="1"/>
    <xf numFmtId="164" fontId="1" fillId="5" borderId="0" xfId="5" applyNumberFormat="1"/>
    <xf numFmtId="43" fontId="1" fillId="5" borderId="0" xfId="5" applyNumberFormat="1"/>
    <xf numFmtId="164" fontId="1" fillId="4" borderId="0" xfId="4" applyNumberFormat="1"/>
    <xf numFmtId="4" fontId="1" fillId="4" borderId="0" xfId="4" applyNumberFormat="1"/>
    <xf numFmtId="164" fontId="1" fillId="7" borderId="0" xfId="7" applyNumberFormat="1"/>
    <xf numFmtId="2" fontId="1" fillId="7" borderId="0" xfId="7" applyNumberFormat="1"/>
    <xf numFmtId="164" fontId="1" fillId="8" borderId="0" xfId="8" applyNumberFormat="1"/>
    <xf numFmtId="4" fontId="1" fillId="8" borderId="0" xfId="8" applyNumberFormat="1"/>
    <xf numFmtId="164" fontId="1" fillId="6" borderId="0" xfId="6" applyNumberFormat="1"/>
    <xf numFmtId="0" fontId="1" fillId="6" borderId="0" xfId="6"/>
    <xf numFmtId="0" fontId="2" fillId="2" borderId="1" xfId="2" applyFont="1" applyAlignment="1">
      <alignment horizontal="center"/>
    </xf>
    <xf numFmtId="164" fontId="0" fillId="2" borderId="1" xfId="2" applyNumberFormat="1" applyFont="1"/>
    <xf numFmtId="0" fontId="0" fillId="0" borderId="0" xfId="0" applyFont="1" applyAlignment="1">
      <alignment horizontal="center"/>
    </xf>
    <xf numFmtId="0" fontId="1" fillId="8" borderId="0" xfId="8" applyFont="1" applyAlignment="1">
      <alignment horizontal="center"/>
    </xf>
    <xf numFmtId="0" fontId="1" fillId="6" borderId="0" xfId="6" applyFont="1" applyAlignment="1">
      <alignment horizontal="center"/>
    </xf>
    <xf numFmtId="0" fontId="1" fillId="2" borderId="1" xfId="2" applyFont="1" applyAlignment="1">
      <alignment horizontal="center"/>
    </xf>
    <xf numFmtId="0" fontId="1" fillId="3" borderId="0" xfId="3" applyFont="1" applyAlignment="1">
      <alignment horizontal="center"/>
    </xf>
    <xf numFmtId="0" fontId="1" fillId="5" borderId="0" xfId="5" applyFont="1" applyAlignment="1">
      <alignment horizontal="center"/>
    </xf>
    <xf numFmtId="0" fontId="1" fillId="4" borderId="0" xfId="4" applyFont="1" applyAlignment="1">
      <alignment horizontal="center"/>
    </xf>
    <xf numFmtId="0" fontId="1" fillId="7" borderId="0" xfId="7" applyFont="1" applyAlignment="1">
      <alignment horizontal="center"/>
    </xf>
    <xf numFmtId="0" fontId="2" fillId="0" borderId="0" xfId="0" applyFont="1"/>
    <xf numFmtId="164" fontId="2" fillId="0" borderId="0" xfId="1" applyNumberFormat="1" applyFont="1"/>
    <xf numFmtId="3" fontId="1" fillId="3" borderId="0" xfId="3" applyNumberFormat="1"/>
    <xf numFmtId="164" fontId="2" fillId="2" borderId="1" xfId="2" applyNumberFormat="1" applyFont="1"/>
    <xf numFmtId="0" fontId="2" fillId="3" borderId="0" xfId="3" applyFont="1" applyAlignment="1">
      <alignment horizontal="center"/>
    </xf>
    <xf numFmtId="0" fontId="2" fillId="5" borderId="0" xfId="5" applyFont="1" applyAlignment="1">
      <alignment horizontal="center"/>
    </xf>
    <xf numFmtId="0" fontId="2" fillId="4" borderId="0" xfId="4" applyFont="1" applyAlignment="1">
      <alignment horizontal="center"/>
    </xf>
    <xf numFmtId="0" fontId="2" fillId="7" borderId="0" xfId="7" applyFont="1" applyAlignment="1">
      <alignment horizontal="center"/>
    </xf>
    <xf numFmtId="0" fontId="2" fillId="8" borderId="0" xfId="8" applyFont="1" applyAlignment="1">
      <alignment horizontal="center"/>
    </xf>
    <xf numFmtId="0" fontId="2" fillId="6" borderId="0" xfId="6" applyFont="1" applyAlignment="1">
      <alignment horizontal="center"/>
    </xf>
    <xf numFmtId="0" fontId="2" fillId="6" borderId="2" xfId="6" applyFont="1" applyBorder="1" applyAlignment="1">
      <alignment horizontal="center"/>
    </xf>
    <xf numFmtId="0" fontId="0" fillId="9" borderId="0" xfId="0" applyFill="1"/>
  </cellXfs>
  <cellStyles count="10">
    <cellStyle name="20% - Accent1" xfId="3" builtinId="30"/>
    <cellStyle name="20% - Accent2" xfId="4" builtinId="34"/>
    <cellStyle name="20% - Accent3" xfId="5" builtinId="38"/>
    <cellStyle name="20% - Accent4" xfId="6" builtinId="42"/>
    <cellStyle name="20% - Accent5" xfId="7" builtinId="46"/>
    <cellStyle name="20% - Accent6" xfId="8" builtinId="50"/>
    <cellStyle name="Comma" xfId="1" builtinId="3"/>
    <cellStyle name="Comma 2" xfId="9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5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W17" sqref="CW17"/>
    </sheetView>
  </sheetViews>
  <sheetFormatPr defaultRowHeight="15" x14ac:dyDescent="0.25"/>
  <cols>
    <col min="1" max="1" width="14" style="25" bestFit="1" customWidth="1"/>
    <col min="2" max="2" width="21.28515625" customWidth="1"/>
    <col min="3" max="3" width="24" customWidth="1"/>
    <col min="4" max="4" width="14.140625" customWidth="1"/>
    <col min="5" max="5" width="22" customWidth="1"/>
    <col min="6" max="6" width="10.5703125" customWidth="1"/>
    <col min="7" max="7" width="18.7109375" customWidth="1"/>
    <col min="8" max="8" width="19.7109375" customWidth="1"/>
    <col min="9" max="9" width="11.85546875" customWidth="1"/>
    <col min="10" max="10" width="17.5703125" customWidth="1"/>
    <col min="11" max="11" width="19.42578125" customWidth="1"/>
    <col min="12" max="12" width="11" customWidth="1"/>
    <col min="13" max="13" width="18.85546875" customWidth="1"/>
    <col min="14" max="14" width="19.42578125" customWidth="1"/>
    <col min="15" max="15" width="12.42578125" customWidth="1"/>
    <col min="16" max="16" width="18.28515625" customWidth="1"/>
    <col min="17" max="17" width="21" customWidth="1"/>
    <col min="18" max="18" width="11.85546875" customWidth="1"/>
    <col min="19" max="19" width="18.28515625" customWidth="1"/>
    <col min="20" max="20" width="19.5703125" customWidth="1"/>
    <col min="21" max="21" width="25.85546875" customWidth="1"/>
    <col min="22" max="22" width="23.7109375" bestFit="1" customWidth="1"/>
  </cols>
  <sheetData>
    <row r="1" spans="1:106" s="1" customFormat="1" x14ac:dyDescent="0.25">
      <c r="A1" s="1" t="s">
        <v>0</v>
      </c>
      <c r="B1" s="29" t="s">
        <v>15</v>
      </c>
      <c r="C1" s="29"/>
      <c r="D1" s="29"/>
      <c r="E1" s="29"/>
      <c r="F1" s="30" t="s">
        <v>16</v>
      </c>
      <c r="G1" s="30"/>
      <c r="H1" s="30"/>
      <c r="I1" s="31" t="s">
        <v>17</v>
      </c>
      <c r="J1" s="31"/>
      <c r="K1" s="31"/>
      <c r="L1" s="32" t="s">
        <v>31</v>
      </c>
      <c r="M1" s="32"/>
      <c r="N1" s="32"/>
      <c r="O1" s="33" t="s">
        <v>32</v>
      </c>
      <c r="P1" s="33"/>
      <c r="Q1" s="33"/>
      <c r="R1" s="34" t="s">
        <v>33</v>
      </c>
      <c r="S1" s="34"/>
      <c r="T1" s="35"/>
      <c r="U1" s="15"/>
      <c r="V1" s="15"/>
    </row>
    <row r="2" spans="1:106" s="17" customFormat="1" x14ac:dyDescent="0.25">
      <c r="A2" s="1"/>
      <c r="B2" s="21" t="s">
        <v>27</v>
      </c>
      <c r="C2" s="21" t="s">
        <v>28</v>
      </c>
      <c r="D2" s="21" t="s">
        <v>29</v>
      </c>
      <c r="E2" s="21" t="s">
        <v>30</v>
      </c>
      <c r="F2" s="22" t="s">
        <v>20</v>
      </c>
      <c r="G2" s="22" t="s">
        <v>23</v>
      </c>
      <c r="H2" s="22" t="s">
        <v>24</v>
      </c>
      <c r="I2" s="23" t="s">
        <v>20</v>
      </c>
      <c r="J2" s="23" t="s">
        <v>23</v>
      </c>
      <c r="K2" s="23" t="s">
        <v>24</v>
      </c>
      <c r="L2" s="24" t="s">
        <v>20</v>
      </c>
      <c r="M2" s="24" t="s">
        <v>23</v>
      </c>
      <c r="N2" s="24" t="s">
        <v>24</v>
      </c>
      <c r="O2" s="18" t="s">
        <v>20</v>
      </c>
      <c r="P2" s="18" t="s">
        <v>23</v>
      </c>
      <c r="Q2" s="18" t="s">
        <v>24</v>
      </c>
      <c r="R2" s="19" t="s">
        <v>20</v>
      </c>
      <c r="S2" s="19" t="s">
        <v>23</v>
      </c>
      <c r="T2" s="19" t="s">
        <v>24</v>
      </c>
      <c r="U2" s="20" t="s">
        <v>25</v>
      </c>
      <c r="V2" s="20" t="s">
        <v>1</v>
      </c>
    </row>
    <row r="3" spans="1:106" s="17" customFormat="1" x14ac:dyDescent="0.25">
      <c r="A3" s="1"/>
      <c r="B3" s="21" t="s">
        <v>22</v>
      </c>
      <c r="C3" s="21" t="s">
        <v>18</v>
      </c>
      <c r="D3" s="21"/>
      <c r="E3" s="21" t="s">
        <v>18</v>
      </c>
      <c r="F3" s="22" t="s">
        <v>19</v>
      </c>
      <c r="G3" s="22" t="s">
        <v>21</v>
      </c>
      <c r="H3" s="22" t="s">
        <v>22</v>
      </c>
      <c r="I3" s="23" t="s">
        <v>19</v>
      </c>
      <c r="J3" s="23" t="s">
        <v>21</v>
      </c>
      <c r="K3" s="23" t="s">
        <v>22</v>
      </c>
      <c r="L3" s="24" t="s">
        <v>19</v>
      </c>
      <c r="M3" s="24" t="s">
        <v>21</v>
      </c>
      <c r="N3" s="24" t="s">
        <v>22</v>
      </c>
      <c r="O3" s="18" t="s">
        <v>19</v>
      </c>
      <c r="P3" s="18" t="s">
        <v>21</v>
      </c>
      <c r="Q3" s="18" t="s">
        <v>22</v>
      </c>
      <c r="R3" s="19" t="s">
        <v>19</v>
      </c>
      <c r="S3" s="19" t="s">
        <v>21</v>
      </c>
      <c r="T3" s="19" t="s">
        <v>22</v>
      </c>
      <c r="U3" s="20" t="s">
        <v>26</v>
      </c>
      <c r="V3" s="20" t="s">
        <v>26</v>
      </c>
    </row>
    <row r="4" spans="1:106" x14ac:dyDescent="0.25">
      <c r="A4" s="25" t="s">
        <v>2</v>
      </c>
      <c r="B4" s="2">
        <v>27</v>
      </c>
      <c r="C4" s="3">
        <f>B4*(12/44)</f>
        <v>7.3636363636363633</v>
      </c>
      <c r="D4" s="4">
        <v>4779000</v>
      </c>
      <c r="E4" s="4">
        <f>D4*C4</f>
        <v>35190818.18181818</v>
      </c>
      <c r="F4" s="5">
        <v>3864652.1519300002</v>
      </c>
      <c r="G4" s="6">
        <v>3.8</v>
      </c>
      <c r="H4" s="5">
        <f>G4*F4</f>
        <v>14685678.177333999</v>
      </c>
      <c r="I4" s="7">
        <v>5393265.2953819996</v>
      </c>
      <c r="J4" s="8">
        <v>1.9</v>
      </c>
      <c r="K4" s="7">
        <f>J4*I4</f>
        <v>10247204.061225798</v>
      </c>
      <c r="L4" s="9">
        <v>461328.6137627826</v>
      </c>
      <c r="M4" s="10">
        <v>0.8</v>
      </c>
      <c r="N4" s="9">
        <f>M4*L4</f>
        <v>369062.8910102261</v>
      </c>
      <c r="O4" s="11">
        <v>1255964.4493579997</v>
      </c>
      <c r="P4" s="12">
        <v>0.1</v>
      </c>
      <c r="Q4" s="11">
        <f>P4*O4</f>
        <v>125596.44493579998</v>
      </c>
      <c r="R4" s="13">
        <v>1069353.6176080001</v>
      </c>
      <c r="S4" s="14">
        <v>7.0000000000000007E-2</v>
      </c>
      <c r="T4" s="13">
        <f>S4*R4</f>
        <v>74854.753232560004</v>
      </c>
      <c r="U4" s="16">
        <f>T4+Q4+N4+K4+H4</f>
        <v>25502396.327738382</v>
      </c>
      <c r="V4" s="16">
        <f>U4-E4</f>
        <v>-9688421.8540797979</v>
      </c>
    </row>
    <row r="5" spans="1:106" x14ac:dyDescent="0.25">
      <c r="A5" s="25" t="s">
        <v>3</v>
      </c>
      <c r="B5" s="2">
        <v>27</v>
      </c>
      <c r="C5" s="3">
        <f t="shared" ref="C5:C53" si="0">B5*(12/44)</f>
        <v>7.3636363636363633</v>
      </c>
      <c r="D5" s="4">
        <v>2915000</v>
      </c>
      <c r="E5" s="4">
        <f t="shared" ref="E5:E53" si="1">D5*C5</f>
        <v>21465000</v>
      </c>
      <c r="F5" s="5">
        <v>2251474.6078599999</v>
      </c>
      <c r="G5" s="6">
        <v>3.8</v>
      </c>
      <c r="H5" s="5">
        <f t="shared" ref="H5:H16" si="2">G5*F5</f>
        <v>8555603.5098679997</v>
      </c>
      <c r="I5" s="7">
        <v>5338377.3285160009</v>
      </c>
      <c r="J5" s="8">
        <v>1.9</v>
      </c>
      <c r="K5" s="7">
        <f t="shared" ref="K5:K53" si="3">J5*I5</f>
        <v>10142916.924180401</v>
      </c>
      <c r="L5" s="9">
        <v>238209.84437200526</v>
      </c>
      <c r="M5" s="10">
        <v>0.8</v>
      </c>
      <c r="N5" s="9">
        <f t="shared" ref="N5:N53" si="4">M5*L5</f>
        <v>190567.87549760423</v>
      </c>
      <c r="O5" s="11">
        <v>3334458.7362621417</v>
      </c>
      <c r="P5" s="12">
        <v>0.1</v>
      </c>
      <c r="Q5" s="11">
        <f t="shared" ref="Q5:Q53" si="5">P5*O5</f>
        <v>333445.87362621422</v>
      </c>
      <c r="R5" s="13">
        <v>1332664.396139764</v>
      </c>
      <c r="S5" s="14">
        <v>7.0000000000000007E-2</v>
      </c>
      <c r="T5" s="13">
        <f t="shared" ref="T5:T53" si="6">S5*R5</f>
        <v>93286.507729783494</v>
      </c>
      <c r="U5" s="16">
        <f t="shared" ref="U5:U53" si="7">T5+Q5+N5+K5+H5</f>
        <v>19315820.690902002</v>
      </c>
      <c r="V5" s="16">
        <f t="shared" ref="V5:V53" si="8">U5-E5</f>
        <v>-2149179.3090979978</v>
      </c>
    </row>
    <row r="6" spans="1:106" s="36" customFormat="1" x14ac:dyDescent="0.25">
      <c r="A6" s="25" t="s">
        <v>4</v>
      </c>
      <c r="B6" s="2">
        <v>27</v>
      </c>
      <c r="C6" s="3">
        <f t="shared" si="0"/>
        <v>7.3636363636363633</v>
      </c>
      <c r="D6" s="4">
        <v>18801000</v>
      </c>
      <c r="E6" s="4">
        <f t="shared" si="1"/>
        <v>138443727.27272728</v>
      </c>
      <c r="F6" s="5">
        <v>2993109.4558079992</v>
      </c>
      <c r="G6" s="6">
        <v>3.8</v>
      </c>
      <c r="H6" s="5">
        <f t="shared" si="2"/>
        <v>11373815.932070397</v>
      </c>
      <c r="I6" s="7">
        <v>4025065.2307840008</v>
      </c>
      <c r="J6" s="8">
        <v>1.9</v>
      </c>
      <c r="K6" s="7">
        <f t="shared" si="3"/>
        <v>7647623.938489601</v>
      </c>
      <c r="L6" s="9">
        <v>1639703.2445644517</v>
      </c>
      <c r="M6" s="10">
        <v>0.8</v>
      </c>
      <c r="N6" s="9">
        <f t="shared" si="4"/>
        <v>1311762.5956515614</v>
      </c>
      <c r="O6" s="11">
        <v>1116764.6059379999</v>
      </c>
      <c r="P6" s="12">
        <v>0.1</v>
      </c>
      <c r="Q6" s="11">
        <f t="shared" si="5"/>
        <v>111676.4605938</v>
      </c>
      <c r="R6" s="13">
        <v>2249343.5313840001</v>
      </c>
      <c r="S6" s="14">
        <v>7.0000000000000007E-2</v>
      </c>
      <c r="T6" s="13">
        <f t="shared" si="6"/>
        <v>157454.04719688001</v>
      </c>
      <c r="U6" s="16">
        <f t="shared" si="7"/>
        <v>20602332.974002238</v>
      </c>
      <c r="V6" s="16">
        <f t="shared" si="8"/>
        <v>-117841394.29872504</v>
      </c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</row>
    <row r="7" spans="1:106" x14ac:dyDescent="0.25">
      <c r="A7" s="25" t="s">
        <v>5</v>
      </c>
      <c r="B7" s="2">
        <v>27</v>
      </c>
      <c r="C7" s="3">
        <f t="shared" si="0"/>
        <v>7.3636363636363633</v>
      </c>
      <c r="D7" s="4">
        <v>9687000</v>
      </c>
      <c r="E7" s="4">
        <f t="shared" si="1"/>
        <v>71331545.454545453</v>
      </c>
      <c r="F7" s="5">
        <v>4475231.462208</v>
      </c>
      <c r="G7" s="6">
        <v>3.8</v>
      </c>
      <c r="H7" s="5">
        <f t="shared" si="2"/>
        <v>17005879.556390401</v>
      </c>
      <c r="I7" s="7">
        <v>5548126.8916879985</v>
      </c>
      <c r="J7" s="8">
        <v>1.9</v>
      </c>
      <c r="K7" s="7">
        <f t="shared" si="3"/>
        <v>10541441.094207197</v>
      </c>
      <c r="L7" s="9">
        <v>997415.59591814503</v>
      </c>
      <c r="M7" s="10">
        <v>0.8</v>
      </c>
      <c r="N7" s="9">
        <f t="shared" si="4"/>
        <v>797932.47673451609</v>
      </c>
      <c r="O7" s="11">
        <v>1869283.8638486478</v>
      </c>
      <c r="P7" s="12">
        <v>0.1</v>
      </c>
      <c r="Q7" s="11">
        <f t="shared" si="5"/>
        <v>186928.3863848648</v>
      </c>
      <c r="R7" s="13">
        <v>523044.41984038998</v>
      </c>
      <c r="S7" s="14">
        <v>7.0000000000000007E-2</v>
      </c>
      <c r="T7" s="13">
        <f t="shared" si="6"/>
        <v>36613.109388827303</v>
      </c>
      <c r="U7" s="16">
        <f t="shared" si="7"/>
        <v>28568794.623105809</v>
      </c>
      <c r="V7" s="16">
        <f t="shared" si="8"/>
        <v>-42762750.831439644</v>
      </c>
    </row>
    <row r="8" spans="1:106" x14ac:dyDescent="0.25">
      <c r="A8" s="25" t="s">
        <v>6</v>
      </c>
      <c r="B8" s="2">
        <v>27</v>
      </c>
      <c r="C8" s="3">
        <f t="shared" si="0"/>
        <v>7.3636363636363633</v>
      </c>
      <c r="D8" s="4">
        <v>4339000</v>
      </c>
      <c r="E8" s="4">
        <f t="shared" si="1"/>
        <v>31950818.18181818</v>
      </c>
      <c r="F8" s="5">
        <v>78626.038253999999</v>
      </c>
      <c r="G8" s="6">
        <v>3.8</v>
      </c>
      <c r="H8" s="5">
        <f t="shared" si="2"/>
        <v>298778.94536519999</v>
      </c>
      <c r="I8" s="7">
        <v>4968521.4384780005</v>
      </c>
      <c r="J8" s="8">
        <v>1.9</v>
      </c>
      <c r="K8" s="7">
        <f t="shared" si="3"/>
        <v>9440190.7331082001</v>
      </c>
      <c r="L8" s="9">
        <v>323207.75942041387</v>
      </c>
      <c r="M8" s="10">
        <v>0.8</v>
      </c>
      <c r="N8" s="9">
        <f t="shared" si="4"/>
        <v>258566.20753633112</v>
      </c>
      <c r="O8" s="11">
        <v>3083934.7352901986</v>
      </c>
      <c r="P8" s="12">
        <v>0.1</v>
      </c>
      <c r="Q8" s="11">
        <f t="shared" si="5"/>
        <v>308393.47352901986</v>
      </c>
      <c r="R8" s="13">
        <v>1422786.9792793819</v>
      </c>
      <c r="S8" s="14">
        <v>7.0000000000000007E-2</v>
      </c>
      <c r="T8" s="13">
        <f t="shared" si="6"/>
        <v>99595.088549556749</v>
      </c>
      <c r="U8" s="16">
        <f t="shared" si="7"/>
        <v>10405524.448088307</v>
      </c>
      <c r="V8" s="16">
        <f t="shared" si="8"/>
        <v>-21545293.733729873</v>
      </c>
    </row>
    <row r="9" spans="1:106" x14ac:dyDescent="0.25">
      <c r="A9" s="25" t="s">
        <v>7</v>
      </c>
      <c r="B9" s="2">
        <v>27</v>
      </c>
      <c r="C9" s="3">
        <f t="shared" si="0"/>
        <v>7.3636363636363633</v>
      </c>
      <c r="D9" s="4">
        <v>4533000</v>
      </c>
      <c r="E9" s="4">
        <f t="shared" si="1"/>
        <v>33379363.636363637</v>
      </c>
      <c r="F9" s="5">
        <v>2325591.2300159996</v>
      </c>
      <c r="G9" s="6">
        <v>3.8</v>
      </c>
      <c r="H9" s="5">
        <f t="shared" si="2"/>
        <v>8837246.6740607973</v>
      </c>
      <c r="I9" s="7">
        <v>3558597.842594</v>
      </c>
      <c r="J9" s="8">
        <v>1.9</v>
      </c>
      <c r="K9" s="7">
        <f t="shared" si="3"/>
        <v>6761335.9009285998</v>
      </c>
      <c r="L9" s="9">
        <v>440431.74012630602</v>
      </c>
      <c r="M9" s="10">
        <v>0.8</v>
      </c>
      <c r="N9" s="9">
        <f t="shared" si="4"/>
        <v>352345.39210104482</v>
      </c>
      <c r="O9" s="11">
        <v>1794604.8296583011</v>
      </c>
      <c r="P9" s="12">
        <v>0.1</v>
      </c>
      <c r="Q9" s="11">
        <f t="shared" si="5"/>
        <v>179460.48296583013</v>
      </c>
      <c r="R9" s="13">
        <v>752900.90150199994</v>
      </c>
      <c r="S9" s="14">
        <v>7.0000000000000007E-2</v>
      </c>
      <c r="T9" s="13">
        <f t="shared" si="6"/>
        <v>52703.063105139998</v>
      </c>
      <c r="U9" s="16">
        <f t="shared" si="7"/>
        <v>16183091.513161412</v>
      </c>
      <c r="V9" s="16">
        <f t="shared" si="8"/>
        <v>-17196272.123202227</v>
      </c>
    </row>
    <row r="10" spans="1:106" x14ac:dyDescent="0.25">
      <c r="A10" s="25" t="s">
        <v>8</v>
      </c>
      <c r="B10" s="2">
        <v>27</v>
      </c>
      <c r="C10" s="3">
        <f t="shared" si="0"/>
        <v>7.3636363636363633</v>
      </c>
      <c r="D10" s="4">
        <v>2967000</v>
      </c>
      <c r="E10" s="4">
        <f t="shared" si="1"/>
        <v>21847909.09090909</v>
      </c>
      <c r="F10" s="5">
        <v>3236760.7792579997</v>
      </c>
      <c r="G10" s="6">
        <v>3.8</v>
      </c>
      <c r="H10" s="5">
        <f t="shared" si="2"/>
        <v>12299690.961180398</v>
      </c>
      <c r="I10" s="7">
        <v>4671323.2775659999</v>
      </c>
      <c r="J10" s="8">
        <v>1.9</v>
      </c>
      <c r="K10" s="7">
        <f t="shared" si="3"/>
        <v>8875514.2273753993</v>
      </c>
      <c r="L10" s="9">
        <v>245514.56199837662</v>
      </c>
      <c r="M10" s="10">
        <v>0.8</v>
      </c>
      <c r="N10" s="9">
        <f t="shared" si="4"/>
        <v>196411.6495987013</v>
      </c>
      <c r="O10" s="11">
        <v>2248562.0096288691</v>
      </c>
      <c r="P10" s="12">
        <v>0.1</v>
      </c>
      <c r="Q10" s="11">
        <f t="shared" si="5"/>
        <v>224856.20096288691</v>
      </c>
      <c r="R10" s="13">
        <v>831729.60569560295</v>
      </c>
      <c r="S10" s="14">
        <v>7.0000000000000007E-2</v>
      </c>
      <c r="T10" s="13">
        <f t="shared" si="6"/>
        <v>58221.072398692209</v>
      </c>
      <c r="U10" s="16">
        <f t="shared" si="7"/>
        <v>21654694.111516081</v>
      </c>
      <c r="V10" s="28">
        <f t="shared" si="8"/>
        <v>-193214.9793930091</v>
      </c>
    </row>
    <row r="11" spans="1:106" x14ac:dyDescent="0.25">
      <c r="A11" s="25" t="s">
        <v>9</v>
      </c>
      <c r="B11" s="2">
        <v>27</v>
      </c>
      <c r="C11" s="3">
        <f t="shared" si="0"/>
        <v>7.3636363636363633</v>
      </c>
      <c r="D11" s="4">
        <v>9535000</v>
      </c>
      <c r="E11" s="4">
        <f t="shared" si="1"/>
        <v>70212272.727272719</v>
      </c>
      <c r="F11" s="5">
        <v>2325409.5260020001</v>
      </c>
      <c r="G11" s="6">
        <v>3.8</v>
      </c>
      <c r="H11" s="5">
        <f t="shared" si="2"/>
        <v>8836556.198807599</v>
      </c>
      <c r="I11" s="7">
        <v>5196707.6864379998</v>
      </c>
      <c r="J11" s="8">
        <v>1.9</v>
      </c>
      <c r="K11" s="7">
        <f t="shared" si="3"/>
        <v>9873744.6042321995</v>
      </c>
      <c r="L11" s="9">
        <v>953739.62952976837</v>
      </c>
      <c r="M11" s="10">
        <v>0.8</v>
      </c>
      <c r="N11" s="9">
        <f t="shared" si="4"/>
        <v>762991.70362381474</v>
      </c>
      <c r="O11" s="11">
        <v>1959931.625471462</v>
      </c>
      <c r="P11" s="12">
        <v>0.1</v>
      </c>
      <c r="Q11" s="11">
        <f t="shared" si="5"/>
        <v>195993.1625471462</v>
      </c>
      <c r="R11" s="13">
        <v>498206.91117000004</v>
      </c>
      <c r="S11" s="14">
        <v>7.0000000000000007E-2</v>
      </c>
      <c r="T11" s="13">
        <f t="shared" si="6"/>
        <v>34874.483781900002</v>
      </c>
      <c r="U11" s="16">
        <f t="shared" si="7"/>
        <v>19704160.152992658</v>
      </c>
      <c r="V11" s="16">
        <f t="shared" si="8"/>
        <v>-50508112.574280061</v>
      </c>
    </row>
    <row r="12" spans="1:106" x14ac:dyDescent="0.25">
      <c r="A12" s="25" t="s">
        <v>10</v>
      </c>
      <c r="B12" s="2">
        <v>27</v>
      </c>
      <c r="C12" s="3">
        <f t="shared" si="0"/>
        <v>7.3636363636363633</v>
      </c>
      <c r="D12" s="4">
        <v>3751000</v>
      </c>
      <c r="E12" s="4">
        <f t="shared" si="1"/>
        <v>27621000</v>
      </c>
      <c r="F12" s="5">
        <v>446294.600462</v>
      </c>
      <c r="G12" s="6">
        <v>3.8</v>
      </c>
      <c r="H12" s="5">
        <f t="shared" si="2"/>
        <v>1695919.4817555998</v>
      </c>
      <c r="I12" s="7">
        <v>4671420.4022059999</v>
      </c>
      <c r="J12" s="8">
        <v>1.9</v>
      </c>
      <c r="K12" s="7">
        <f t="shared" si="3"/>
        <v>8875698.7641914003</v>
      </c>
      <c r="L12" s="9">
        <v>298038.31240875099</v>
      </c>
      <c r="M12" s="10">
        <v>0.8</v>
      </c>
      <c r="N12" s="9">
        <f t="shared" si="4"/>
        <v>238430.64992700081</v>
      </c>
      <c r="O12" s="11">
        <v>5196178.3571499996</v>
      </c>
      <c r="P12" s="12">
        <v>0.1</v>
      </c>
      <c r="Q12" s="11">
        <f t="shared" si="5"/>
        <v>519617.83571499999</v>
      </c>
      <c r="R12" s="13">
        <v>7570557.3172679972</v>
      </c>
      <c r="S12" s="14">
        <v>7.0000000000000007E-2</v>
      </c>
      <c r="T12" s="13">
        <f t="shared" si="6"/>
        <v>529939.0122087599</v>
      </c>
      <c r="U12" s="16">
        <f t="shared" si="7"/>
        <v>11859605.74379776</v>
      </c>
      <c r="V12" s="16">
        <f t="shared" si="8"/>
        <v>-15761394.25620224</v>
      </c>
    </row>
    <row r="13" spans="1:106" x14ac:dyDescent="0.25">
      <c r="A13" s="25" t="s">
        <v>11</v>
      </c>
      <c r="B13" s="2">
        <v>27</v>
      </c>
      <c r="C13" s="3">
        <f t="shared" si="0"/>
        <v>7.3636363636363633</v>
      </c>
      <c r="D13" s="4">
        <v>4625000</v>
      </c>
      <c r="E13" s="4">
        <f t="shared" si="1"/>
        <v>34056818.18181818</v>
      </c>
      <c r="F13" s="5">
        <v>2455070.1110300003</v>
      </c>
      <c r="G13" s="6">
        <v>3.8</v>
      </c>
      <c r="H13" s="5">
        <f t="shared" si="2"/>
        <v>9329266.4219140001</v>
      </c>
      <c r="I13" s="7">
        <v>2854616.1941439998</v>
      </c>
      <c r="J13" s="8">
        <v>1.9</v>
      </c>
      <c r="K13" s="7">
        <f t="shared" si="3"/>
        <v>5423770.7688735994</v>
      </c>
      <c r="L13" s="9">
        <v>497845.30296694825</v>
      </c>
      <c r="M13" s="10">
        <v>0.8</v>
      </c>
      <c r="N13" s="9">
        <f t="shared" si="4"/>
        <v>398276.24237355863</v>
      </c>
      <c r="O13" s="11">
        <v>809607.97093873064</v>
      </c>
      <c r="P13" s="12">
        <v>0.1</v>
      </c>
      <c r="Q13" s="11">
        <f t="shared" si="5"/>
        <v>80960.797093873072</v>
      </c>
      <c r="R13" s="13">
        <v>321543.66598599998</v>
      </c>
      <c r="S13" s="14">
        <v>7.0000000000000007E-2</v>
      </c>
      <c r="T13" s="13">
        <f t="shared" si="6"/>
        <v>22508.056619020001</v>
      </c>
      <c r="U13" s="16">
        <f t="shared" si="7"/>
        <v>15254782.286874052</v>
      </c>
      <c r="V13" s="16">
        <f t="shared" si="8"/>
        <v>-18802035.894944128</v>
      </c>
    </row>
    <row r="14" spans="1:106" x14ac:dyDescent="0.25">
      <c r="A14" s="25" t="s">
        <v>12</v>
      </c>
      <c r="B14" s="2">
        <v>27</v>
      </c>
      <c r="C14" s="3">
        <f t="shared" si="0"/>
        <v>7.3636363636363633</v>
      </c>
      <c r="D14" s="4">
        <v>6346000</v>
      </c>
      <c r="E14" s="4">
        <f t="shared" si="1"/>
        <v>46729636.36363636</v>
      </c>
      <c r="F14" s="5">
        <v>378905.88305599999</v>
      </c>
      <c r="G14" s="6">
        <v>3.8</v>
      </c>
      <c r="H14" s="5">
        <f t="shared" si="2"/>
        <v>1439842.3556128</v>
      </c>
      <c r="I14" s="7">
        <v>5262956.4033820005</v>
      </c>
      <c r="J14" s="8">
        <v>1.9</v>
      </c>
      <c r="K14" s="7">
        <f t="shared" si="3"/>
        <v>9999617.1664258</v>
      </c>
      <c r="L14" s="9">
        <v>645226.61817852908</v>
      </c>
      <c r="M14" s="10">
        <v>0.8</v>
      </c>
      <c r="N14" s="9">
        <f t="shared" si="4"/>
        <v>516181.29454282328</v>
      </c>
      <c r="O14" s="11">
        <v>2435728.4661870403</v>
      </c>
      <c r="P14" s="12">
        <v>0.1</v>
      </c>
      <c r="Q14" s="11">
        <f t="shared" si="5"/>
        <v>243572.84661870403</v>
      </c>
      <c r="R14" s="13">
        <v>847056.71886473347</v>
      </c>
      <c r="S14" s="14">
        <v>7.0000000000000007E-2</v>
      </c>
      <c r="T14" s="13">
        <f t="shared" si="6"/>
        <v>59293.970320531349</v>
      </c>
      <c r="U14" s="16">
        <f t="shared" si="7"/>
        <v>12258507.633520659</v>
      </c>
      <c r="V14" s="16">
        <f t="shared" si="8"/>
        <v>-34471128.730115697</v>
      </c>
    </row>
    <row r="15" spans="1:106" x14ac:dyDescent="0.25">
      <c r="A15" s="25" t="s">
        <v>13</v>
      </c>
      <c r="B15" s="2">
        <v>27</v>
      </c>
      <c r="C15" s="3">
        <f t="shared" si="0"/>
        <v>7.3636363636363633</v>
      </c>
      <c r="D15" s="4">
        <v>25145000</v>
      </c>
      <c r="E15" s="4">
        <f t="shared" si="1"/>
        <v>185158636.36363634</v>
      </c>
      <c r="F15" s="5">
        <v>2144133.6697900002</v>
      </c>
      <c r="G15" s="6">
        <v>3.8</v>
      </c>
      <c r="H15" s="5">
        <f t="shared" si="2"/>
        <v>8147707.9452020004</v>
      </c>
      <c r="I15" s="7">
        <v>23118103.362522002</v>
      </c>
      <c r="J15" s="8">
        <v>1.9</v>
      </c>
      <c r="K15" s="7">
        <f t="shared" si="3"/>
        <v>43924396.3887918</v>
      </c>
      <c r="L15" s="9">
        <v>1879987.0915390085</v>
      </c>
      <c r="M15" s="10">
        <v>0.8</v>
      </c>
      <c r="N15" s="9">
        <f t="shared" si="4"/>
        <v>1503989.6732312068</v>
      </c>
      <c r="O15" s="11">
        <v>13805868.390344491</v>
      </c>
      <c r="P15" s="12">
        <v>0.1</v>
      </c>
      <c r="Q15" s="11">
        <f t="shared" si="5"/>
        <v>1380586.8390344493</v>
      </c>
      <c r="R15" s="13">
        <v>41170625.143234357</v>
      </c>
      <c r="S15" s="14">
        <v>7.0000000000000007E-2</v>
      </c>
      <c r="T15" s="13">
        <f t="shared" si="6"/>
        <v>2881943.7600264051</v>
      </c>
      <c r="U15" s="16">
        <f t="shared" si="7"/>
        <v>57838624.606285863</v>
      </c>
      <c r="V15" s="16">
        <f t="shared" si="8"/>
        <v>-127320011.75735047</v>
      </c>
    </row>
    <row r="16" spans="1:106" x14ac:dyDescent="0.25">
      <c r="A16" s="25" t="s">
        <v>14</v>
      </c>
      <c r="B16" s="2">
        <v>27</v>
      </c>
      <c r="C16" s="3">
        <f t="shared" si="0"/>
        <v>7.3636363636363633</v>
      </c>
      <c r="D16" s="4">
        <v>8001000</v>
      </c>
      <c r="E16" s="4">
        <f t="shared" si="1"/>
        <v>58916454.545454539</v>
      </c>
      <c r="F16" s="5">
        <v>1187033.8782920002</v>
      </c>
      <c r="G16" s="6">
        <v>3.8</v>
      </c>
      <c r="H16" s="5">
        <f t="shared" si="2"/>
        <v>4510728.7375096008</v>
      </c>
      <c r="I16" s="7">
        <v>5250322.9158340003</v>
      </c>
      <c r="J16" s="8">
        <v>1.9</v>
      </c>
      <c r="K16" s="7">
        <f t="shared" si="3"/>
        <v>9975613.5400846004</v>
      </c>
      <c r="L16" s="9">
        <v>629361.18741448852</v>
      </c>
      <c r="M16" s="10">
        <v>0.8</v>
      </c>
      <c r="N16" s="9">
        <f t="shared" si="4"/>
        <v>503488.94993159082</v>
      </c>
      <c r="O16" s="11">
        <v>1315500.6067230047</v>
      </c>
      <c r="P16" s="12">
        <v>0.1</v>
      </c>
      <c r="Q16" s="11">
        <f t="shared" si="5"/>
        <v>131550.06067230049</v>
      </c>
      <c r="R16" s="13">
        <v>996561.53272999998</v>
      </c>
      <c r="S16" s="14">
        <v>7.0000000000000007E-2</v>
      </c>
      <c r="T16" s="13">
        <f t="shared" si="6"/>
        <v>69759.307291100005</v>
      </c>
      <c r="U16" s="16">
        <f t="shared" si="7"/>
        <v>15191140.595489193</v>
      </c>
      <c r="V16" s="16">
        <f t="shared" si="8"/>
        <v>-43725313.949965343</v>
      </c>
    </row>
    <row r="17" spans="1:22" x14ac:dyDescent="0.25">
      <c r="B17" s="2"/>
      <c r="C17" s="3"/>
      <c r="D17" s="2"/>
      <c r="E17" s="4"/>
      <c r="F17" s="5"/>
      <c r="G17" s="5"/>
      <c r="H17" s="5"/>
      <c r="I17" s="7"/>
      <c r="J17" s="8"/>
      <c r="K17" s="7"/>
      <c r="L17" s="9"/>
      <c r="M17" s="10"/>
      <c r="N17" s="9"/>
      <c r="O17" s="11"/>
      <c r="P17" s="12"/>
      <c r="Q17" s="11"/>
      <c r="R17" s="13"/>
      <c r="S17" s="14"/>
      <c r="T17" s="13"/>
      <c r="U17" s="16"/>
      <c r="V17" s="16"/>
    </row>
    <row r="18" spans="1:22" x14ac:dyDescent="0.25">
      <c r="A18" s="25" t="s">
        <v>34</v>
      </c>
      <c r="B18" s="2"/>
      <c r="C18" s="3"/>
      <c r="D18" s="2"/>
      <c r="E18" s="4"/>
      <c r="F18" s="5"/>
      <c r="G18" s="5"/>
      <c r="H18" s="5"/>
      <c r="I18" s="7"/>
      <c r="J18" s="8"/>
      <c r="K18" s="7"/>
      <c r="L18" s="9"/>
      <c r="M18" s="10"/>
      <c r="N18" s="9"/>
      <c r="O18" s="11"/>
      <c r="P18" s="12"/>
      <c r="Q18" s="11"/>
      <c r="R18" s="13"/>
      <c r="S18" s="14"/>
      <c r="T18" s="13"/>
      <c r="U18" s="16"/>
      <c r="V18" s="16"/>
    </row>
    <row r="19" spans="1:22" x14ac:dyDescent="0.25">
      <c r="A19" s="26" t="s">
        <v>35</v>
      </c>
      <c r="B19" s="2">
        <v>27</v>
      </c>
      <c r="C19" s="3">
        <f t="shared" si="0"/>
        <v>7.3636363636363633</v>
      </c>
      <c r="D19" s="27">
        <v>6392000</v>
      </c>
      <c r="E19" s="4">
        <f t="shared" si="1"/>
        <v>47068363.636363633</v>
      </c>
      <c r="F19" s="5"/>
      <c r="G19" s="5"/>
      <c r="H19" s="5"/>
      <c r="I19" s="7">
        <v>7572030.3743080003</v>
      </c>
      <c r="J19" s="8">
        <v>1.9</v>
      </c>
      <c r="K19" s="7">
        <f t="shared" si="3"/>
        <v>14386857.7111852</v>
      </c>
      <c r="L19" s="9">
        <v>444608.7874308771</v>
      </c>
      <c r="M19" s="10">
        <v>0.8</v>
      </c>
      <c r="N19" s="9">
        <f t="shared" si="4"/>
        <v>355687.0299447017</v>
      </c>
      <c r="O19" s="11">
        <v>369855.08066599997</v>
      </c>
      <c r="P19" s="12">
        <v>0.1</v>
      </c>
      <c r="Q19" s="11">
        <f t="shared" si="5"/>
        <v>36985.508066599999</v>
      </c>
      <c r="R19" s="13">
        <v>16449675.635362338</v>
      </c>
      <c r="S19" s="14">
        <v>7.0000000000000007E-2</v>
      </c>
      <c r="T19" s="13">
        <f t="shared" si="6"/>
        <v>1151477.2944753638</v>
      </c>
      <c r="U19" s="16">
        <f t="shared" si="7"/>
        <v>15931007.543671865</v>
      </c>
      <c r="V19" s="16">
        <f t="shared" si="8"/>
        <v>-31137356.092691768</v>
      </c>
    </row>
    <row r="20" spans="1:22" x14ac:dyDescent="0.25">
      <c r="A20" s="26" t="s">
        <v>36</v>
      </c>
      <c r="B20" s="2">
        <v>27</v>
      </c>
      <c r="C20" s="3">
        <f t="shared" si="0"/>
        <v>7.3636363636363633</v>
      </c>
      <c r="D20" s="27">
        <v>37253000</v>
      </c>
      <c r="E20" s="4">
        <f t="shared" si="1"/>
        <v>274317545.45454544</v>
      </c>
      <c r="F20" s="5"/>
      <c r="G20" s="5"/>
      <c r="H20" s="5"/>
      <c r="I20" s="7">
        <v>13287977.312708</v>
      </c>
      <c r="J20" s="8">
        <v>1.9</v>
      </c>
      <c r="K20" s="7">
        <f t="shared" si="3"/>
        <v>25247156.894145198</v>
      </c>
      <c r="L20" s="9">
        <v>2090807.0592375069</v>
      </c>
      <c r="M20" s="10">
        <v>0.8</v>
      </c>
      <c r="N20" s="9">
        <f t="shared" si="4"/>
        <v>1672645.6473900056</v>
      </c>
      <c r="O20" s="11">
        <v>3864886.807425492</v>
      </c>
      <c r="P20" s="12">
        <v>0.1</v>
      </c>
      <c r="Q20" s="11">
        <f t="shared" si="5"/>
        <v>386488.68074254924</v>
      </c>
      <c r="R20" s="13">
        <v>11138683.075597277</v>
      </c>
      <c r="S20" s="14">
        <v>7.0000000000000007E-2</v>
      </c>
      <c r="T20" s="13">
        <f t="shared" si="6"/>
        <v>779707.8152918095</v>
      </c>
      <c r="U20" s="16">
        <f t="shared" si="7"/>
        <v>28085999.037569564</v>
      </c>
      <c r="V20" s="16">
        <f t="shared" si="8"/>
        <v>-246231546.41697589</v>
      </c>
    </row>
    <row r="21" spans="1:22" x14ac:dyDescent="0.25">
      <c r="A21" s="26" t="s">
        <v>37</v>
      </c>
      <c r="B21" s="2">
        <v>27</v>
      </c>
      <c r="C21" s="3">
        <f t="shared" si="0"/>
        <v>7.3636363636363633</v>
      </c>
      <c r="D21" s="27">
        <v>5029000</v>
      </c>
      <c r="E21" s="4">
        <f t="shared" si="1"/>
        <v>37031727.272727273</v>
      </c>
      <c r="F21" s="5"/>
      <c r="G21" s="5"/>
      <c r="H21" s="5"/>
      <c r="I21" s="7">
        <v>9293858.4203439988</v>
      </c>
      <c r="J21" s="8">
        <v>1.9</v>
      </c>
      <c r="K21" s="7">
        <f t="shared" si="3"/>
        <v>17658330.998653598</v>
      </c>
      <c r="L21" s="9">
        <v>336304.1147705199</v>
      </c>
      <c r="M21" s="10">
        <v>0.8</v>
      </c>
      <c r="N21" s="9">
        <f t="shared" si="4"/>
        <v>269043.29181641591</v>
      </c>
      <c r="O21" s="11">
        <v>4624789.648484</v>
      </c>
      <c r="P21" s="12">
        <v>0.1</v>
      </c>
      <c r="Q21" s="11">
        <f t="shared" si="5"/>
        <v>462478.96484840004</v>
      </c>
      <c r="R21" s="13">
        <v>11683561.45712737</v>
      </c>
      <c r="S21" s="14">
        <v>7.0000000000000007E-2</v>
      </c>
      <c r="T21" s="13">
        <f t="shared" si="6"/>
        <v>817849.30199891597</v>
      </c>
      <c r="U21" s="16">
        <f t="shared" si="7"/>
        <v>19207702.557317331</v>
      </c>
      <c r="V21" s="16">
        <f t="shared" si="8"/>
        <v>-17824024.715409942</v>
      </c>
    </row>
    <row r="22" spans="1:22" x14ac:dyDescent="0.25">
      <c r="A22" s="26" t="s">
        <v>38</v>
      </c>
      <c r="B22" s="2">
        <v>27</v>
      </c>
      <c r="C22" s="3">
        <f t="shared" si="0"/>
        <v>7.3636363636363633</v>
      </c>
      <c r="D22" s="27">
        <v>3547000</v>
      </c>
      <c r="E22" s="4">
        <f t="shared" si="1"/>
        <v>26118818.18181818</v>
      </c>
      <c r="F22" s="5"/>
      <c r="G22" s="5"/>
      <c r="H22" s="5"/>
      <c r="I22" s="7">
        <v>682834.376834</v>
      </c>
      <c r="J22" s="8">
        <v>1.9</v>
      </c>
      <c r="K22" s="7">
        <f t="shared" si="3"/>
        <v>1297385.3159846</v>
      </c>
      <c r="L22" s="9">
        <v>466657.05441619136</v>
      </c>
      <c r="M22" s="10">
        <v>0.8</v>
      </c>
      <c r="N22" s="9">
        <f t="shared" si="4"/>
        <v>373325.64353295311</v>
      </c>
      <c r="O22" s="11">
        <v>55219.91954123191</v>
      </c>
      <c r="P22" s="12">
        <v>0.1</v>
      </c>
      <c r="Q22" s="11">
        <f t="shared" si="5"/>
        <v>5521.9919541231911</v>
      </c>
      <c r="R22" s="13">
        <v>13227.566596000002</v>
      </c>
      <c r="S22" s="14">
        <v>7.0000000000000007E-2</v>
      </c>
      <c r="T22" s="13">
        <f t="shared" si="6"/>
        <v>925.92966172000024</v>
      </c>
      <c r="U22" s="16">
        <f t="shared" si="7"/>
        <v>1677158.8811333962</v>
      </c>
      <c r="V22" s="16">
        <f t="shared" si="8"/>
        <v>-24441659.300684784</v>
      </c>
    </row>
    <row r="23" spans="1:22" x14ac:dyDescent="0.25">
      <c r="A23" s="26" t="s">
        <v>39</v>
      </c>
      <c r="B23" s="2">
        <v>27</v>
      </c>
      <c r="C23" s="3">
        <f t="shared" si="0"/>
        <v>7.3636363636363633</v>
      </c>
      <c r="D23" s="27">
        <v>897000</v>
      </c>
      <c r="E23" s="4">
        <f t="shared" si="1"/>
        <v>6605181.8181818184</v>
      </c>
      <c r="F23" s="5"/>
      <c r="G23" s="5"/>
      <c r="H23" s="5"/>
      <c r="I23" s="7">
        <v>137823.10164799998</v>
      </c>
      <c r="J23" s="8">
        <v>1.9</v>
      </c>
      <c r="K23" s="7">
        <f t="shared" si="3"/>
        <v>261863.89313119996</v>
      </c>
      <c r="L23" s="9">
        <v>80906.527000756847</v>
      </c>
      <c r="M23" s="10">
        <v>0.8</v>
      </c>
      <c r="N23" s="9">
        <f t="shared" si="4"/>
        <v>64725.22160060548</v>
      </c>
      <c r="O23" s="11">
        <v>171017.20582900537</v>
      </c>
      <c r="P23" s="12">
        <v>0.1</v>
      </c>
      <c r="Q23" s="11">
        <f t="shared" si="5"/>
        <v>17101.720582900536</v>
      </c>
      <c r="R23" s="13">
        <v>9331.2497879999992</v>
      </c>
      <c r="S23" s="14">
        <v>7.0000000000000007E-2</v>
      </c>
      <c r="T23" s="13">
        <f t="shared" si="6"/>
        <v>653.18748516000005</v>
      </c>
      <c r="U23" s="16">
        <f t="shared" si="7"/>
        <v>344344.02279986598</v>
      </c>
      <c r="V23" s="16">
        <f t="shared" si="8"/>
        <v>-6260837.7953819521</v>
      </c>
    </row>
    <row r="24" spans="1:22" x14ac:dyDescent="0.25">
      <c r="A24" s="26" t="s">
        <v>40</v>
      </c>
      <c r="B24" s="2">
        <v>27</v>
      </c>
      <c r="C24" s="3">
        <f t="shared" si="0"/>
        <v>7.3636363636363633</v>
      </c>
      <c r="D24" s="27">
        <v>1568000</v>
      </c>
      <c r="E24" s="4">
        <f t="shared" si="1"/>
        <v>11546181.818181818</v>
      </c>
      <c r="F24" s="5"/>
      <c r="G24" s="5"/>
      <c r="H24" s="5"/>
      <c r="I24" s="7">
        <v>8656080.5686919987</v>
      </c>
      <c r="J24" s="8">
        <v>1.9</v>
      </c>
      <c r="K24" s="7">
        <f t="shared" si="3"/>
        <v>16446553.080514796</v>
      </c>
      <c r="L24" s="9">
        <v>108877.45255223093</v>
      </c>
      <c r="M24" s="10">
        <v>0.8</v>
      </c>
      <c r="N24" s="9">
        <f t="shared" si="4"/>
        <v>87101.962041784747</v>
      </c>
      <c r="O24" s="11">
        <v>2420070.0335635035</v>
      </c>
      <c r="P24" s="12">
        <v>0.1</v>
      </c>
      <c r="Q24" s="11">
        <f t="shared" si="5"/>
        <v>242007.00335635035</v>
      </c>
      <c r="R24" s="13">
        <v>7317683.4827811606</v>
      </c>
      <c r="S24" s="14">
        <v>7.0000000000000007E-2</v>
      </c>
      <c r="T24" s="13">
        <f t="shared" si="6"/>
        <v>512237.84379468131</v>
      </c>
      <c r="U24" s="16">
        <f t="shared" si="7"/>
        <v>17287899.889707614</v>
      </c>
      <c r="V24" s="28">
        <f t="shared" si="8"/>
        <v>5741718.0715257954</v>
      </c>
    </row>
    <row r="25" spans="1:22" x14ac:dyDescent="0.25">
      <c r="A25" s="26" t="s">
        <v>41</v>
      </c>
      <c r="B25" s="2">
        <v>27</v>
      </c>
      <c r="C25" s="3">
        <f t="shared" si="0"/>
        <v>7.3636363636363633</v>
      </c>
      <c r="D25" s="27">
        <v>12830000</v>
      </c>
      <c r="E25" s="4">
        <f t="shared" si="1"/>
        <v>94475454.545454547</v>
      </c>
      <c r="F25" s="5"/>
      <c r="G25" s="5"/>
      <c r="H25" s="5"/>
      <c r="I25" s="7">
        <v>1961707.2912799998</v>
      </c>
      <c r="J25" s="8">
        <v>1.9</v>
      </c>
      <c r="K25" s="7">
        <f t="shared" si="3"/>
        <v>3727243.8534319992</v>
      </c>
      <c r="L25" s="9">
        <v>947527.60525289667</v>
      </c>
      <c r="M25" s="10">
        <v>0.8</v>
      </c>
      <c r="N25" s="9">
        <f t="shared" si="4"/>
        <v>758022.0842023174</v>
      </c>
      <c r="O25" s="11">
        <v>9735302.570038598</v>
      </c>
      <c r="P25" s="12">
        <v>0.1</v>
      </c>
      <c r="Q25" s="11">
        <f t="shared" si="5"/>
        <v>973530.25700385985</v>
      </c>
      <c r="R25" s="13">
        <v>785170.83263099636</v>
      </c>
      <c r="S25" s="14">
        <v>7.0000000000000007E-2</v>
      </c>
      <c r="T25" s="13">
        <f t="shared" si="6"/>
        <v>54961.958284169748</v>
      </c>
      <c r="U25" s="16">
        <f t="shared" si="7"/>
        <v>5513758.1529223463</v>
      </c>
      <c r="V25" s="16">
        <f t="shared" si="8"/>
        <v>-88961696.3925322</v>
      </c>
    </row>
    <row r="26" spans="1:22" x14ac:dyDescent="0.25">
      <c r="A26" s="26" t="s">
        <v>42</v>
      </c>
      <c r="B26" s="2">
        <v>27</v>
      </c>
      <c r="C26" s="3">
        <f t="shared" si="0"/>
        <v>7.3636363636363633</v>
      </c>
      <c r="D26" s="27">
        <v>6483000</v>
      </c>
      <c r="E26" s="4">
        <f t="shared" si="1"/>
        <v>47738454.545454547</v>
      </c>
      <c r="F26" s="5"/>
      <c r="G26" s="5"/>
      <c r="H26" s="5"/>
      <c r="I26" s="7">
        <v>1954793.2309700001</v>
      </c>
      <c r="J26" s="8">
        <v>1.9</v>
      </c>
      <c r="K26" s="7">
        <f t="shared" si="3"/>
        <v>3714107.1388429999</v>
      </c>
      <c r="L26" s="9">
        <v>586684.85176389979</v>
      </c>
      <c r="M26" s="10">
        <v>0.8</v>
      </c>
      <c r="N26" s="9">
        <f t="shared" si="4"/>
        <v>469347.88141111983</v>
      </c>
      <c r="O26" s="11">
        <v>5158485.7535797134</v>
      </c>
      <c r="P26" s="12">
        <v>0.1</v>
      </c>
      <c r="Q26" s="11">
        <f t="shared" si="5"/>
        <v>515848.57535797136</v>
      </c>
      <c r="R26" s="13">
        <v>664654.94294083503</v>
      </c>
      <c r="S26" s="14">
        <v>7.0000000000000007E-2</v>
      </c>
      <c r="T26" s="13">
        <f t="shared" si="6"/>
        <v>46525.846005858453</v>
      </c>
      <c r="U26" s="16">
        <f t="shared" si="7"/>
        <v>4745829.4416179499</v>
      </c>
      <c r="V26" s="16">
        <f t="shared" si="8"/>
        <v>-42992625.103836596</v>
      </c>
    </row>
    <row r="27" spans="1:22" x14ac:dyDescent="0.25">
      <c r="A27" s="26" t="s">
        <v>43</v>
      </c>
      <c r="B27" s="2">
        <v>27</v>
      </c>
      <c r="C27" s="3">
        <f t="shared" si="0"/>
        <v>7.3636363636363633</v>
      </c>
      <c r="D27" s="27">
        <v>3046000</v>
      </c>
      <c r="E27" s="4">
        <f t="shared" si="1"/>
        <v>22429636.363636363</v>
      </c>
      <c r="F27" s="5"/>
      <c r="G27" s="5"/>
      <c r="H27" s="5"/>
      <c r="I27" s="7">
        <v>1219626.074674</v>
      </c>
      <c r="J27" s="8">
        <v>1.9</v>
      </c>
      <c r="K27" s="7">
        <f t="shared" si="3"/>
        <v>2317289.5418806002</v>
      </c>
      <c r="L27" s="9">
        <v>210972.04087166407</v>
      </c>
      <c r="M27" s="10">
        <v>0.8</v>
      </c>
      <c r="N27" s="9">
        <f t="shared" si="4"/>
        <v>168777.63269733125</v>
      </c>
      <c r="O27" s="11">
        <v>10817139.257856835</v>
      </c>
      <c r="P27" s="12">
        <v>0.1</v>
      </c>
      <c r="Q27" s="11">
        <f t="shared" si="5"/>
        <v>1081713.9257856836</v>
      </c>
      <c r="R27" s="13">
        <v>995571.87102372735</v>
      </c>
      <c r="S27" s="14">
        <v>7.0000000000000007E-2</v>
      </c>
      <c r="T27" s="13">
        <f t="shared" si="6"/>
        <v>69690.030971660919</v>
      </c>
      <c r="U27" s="16">
        <f t="shared" si="7"/>
        <v>3637471.1313352762</v>
      </c>
      <c r="V27" s="16">
        <f t="shared" si="8"/>
        <v>-18792165.232301086</v>
      </c>
    </row>
    <row r="28" spans="1:22" x14ac:dyDescent="0.25">
      <c r="A28" s="26" t="s">
        <v>44</v>
      </c>
      <c r="B28" s="2">
        <v>27</v>
      </c>
      <c r="C28" s="3">
        <f t="shared" si="0"/>
        <v>7.3636363636363633</v>
      </c>
      <c r="D28" s="27">
        <v>2853000</v>
      </c>
      <c r="E28" s="4">
        <f t="shared" si="1"/>
        <v>21008454.545454543</v>
      </c>
      <c r="F28" s="5"/>
      <c r="G28" s="5"/>
      <c r="H28" s="5"/>
      <c r="I28" s="7">
        <v>986382.06108599994</v>
      </c>
      <c r="J28" s="8">
        <v>1.9</v>
      </c>
      <c r="K28" s="7">
        <f t="shared" si="3"/>
        <v>1874125.9160633998</v>
      </c>
      <c r="L28" s="9">
        <v>227291.53063126554</v>
      </c>
      <c r="M28" s="10">
        <v>0.8</v>
      </c>
      <c r="N28" s="9">
        <f t="shared" si="4"/>
        <v>181833.22450501245</v>
      </c>
      <c r="O28" s="11">
        <v>11552928.125750033</v>
      </c>
      <c r="P28" s="12">
        <v>0.1</v>
      </c>
      <c r="Q28" s="11">
        <f t="shared" si="5"/>
        <v>1155292.8125750034</v>
      </c>
      <c r="R28" s="13">
        <v>6652053.9292684579</v>
      </c>
      <c r="S28" s="14">
        <v>7.0000000000000007E-2</v>
      </c>
      <c r="T28" s="13">
        <f t="shared" si="6"/>
        <v>465643.77504879207</v>
      </c>
      <c r="U28" s="16">
        <f t="shared" si="7"/>
        <v>3676895.7281922074</v>
      </c>
      <c r="V28" s="16">
        <f t="shared" si="8"/>
        <v>-17331558.817262337</v>
      </c>
    </row>
    <row r="29" spans="1:22" x14ac:dyDescent="0.25">
      <c r="A29" s="26" t="s">
        <v>45</v>
      </c>
      <c r="B29" s="2">
        <v>27</v>
      </c>
      <c r="C29" s="3">
        <f t="shared" si="0"/>
        <v>7.3636363636363633</v>
      </c>
      <c r="D29" s="27">
        <v>1328000</v>
      </c>
      <c r="E29" s="4">
        <f t="shared" si="1"/>
        <v>9778909.0909090899</v>
      </c>
      <c r="F29" s="5"/>
      <c r="G29" s="5"/>
      <c r="H29" s="5"/>
      <c r="I29" s="7">
        <v>7146854.3127560001</v>
      </c>
      <c r="J29" s="8">
        <v>1.9</v>
      </c>
      <c r="K29" s="7">
        <f t="shared" si="3"/>
        <v>13579023.1942364</v>
      </c>
      <c r="L29" s="9">
        <v>90153.799426679136</v>
      </c>
      <c r="M29" s="10">
        <v>0.8</v>
      </c>
      <c r="N29" s="9">
        <f t="shared" si="4"/>
        <v>72123.039541343314</v>
      </c>
      <c r="O29" s="11">
        <v>187148.65944399996</v>
      </c>
      <c r="P29" s="12">
        <v>0.1</v>
      </c>
      <c r="Q29" s="11">
        <f t="shared" si="5"/>
        <v>18714.865944399997</v>
      </c>
      <c r="R29" s="13">
        <v>42322.466565999996</v>
      </c>
      <c r="S29" s="14">
        <v>7.0000000000000007E-2</v>
      </c>
      <c r="T29" s="13">
        <f t="shared" si="6"/>
        <v>2962.5726596200002</v>
      </c>
      <c r="U29" s="16">
        <f t="shared" si="7"/>
        <v>13672823.672381762</v>
      </c>
      <c r="V29" s="28">
        <f t="shared" si="8"/>
        <v>3893914.5814726725</v>
      </c>
    </row>
    <row r="30" spans="1:22" x14ac:dyDescent="0.25">
      <c r="A30" s="26" t="s">
        <v>46</v>
      </c>
      <c r="B30" s="2">
        <v>27</v>
      </c>
      <c r="C30" s="3">
        <f t="shared" si="0"/>
        <v>7.3636363636363633</v>
      </c>
      <c r="D30" s="27">
        <v>5773000</v>
      </c>
      <c r="E30" s="4">
        <f t="shared" si="1"/>
        <v>42510272.727272727</v>
      </c>
      <c r="F30" s="5"/>
      <c r="G30" s="5"/>
      <c r="H30" s="5"/>
      <c r="I30" s="7">
        <v>1004382.0896800001</v>
      </c>
      <c r="J30" s="8">
        <v>1.9</v>
      </c>
      <c r="K30" s="7">
        <f t="shared" si="3"/>
        <v>1908325.9703920002</v>
      </c>
      <c r="L30" s="9">
        <v>481248.75928309234</v>
      </c>
      <c r="M30" s="10">
        <v>0.8</v>
      </c>
      <c r="N30" s="9">
        <f t="shared" si="4"/>
        <v>384999.00742647389</v>
      </c>
      <c r="O30" s="11">
        <v>517600.32797316526</v>
      </c>
      <c r="P30" s="12">
        <v>0.1</v>
      </c>
      <c r="Q30" s="11">
        <f t="shared" si="5"/>
        <v>51760.032797316526</v>
      </c>
      <c r="R30" s="13">
        <v>187753.26032799997</v>
      </c>
      <c r="S30" s="14">
        <v>7.0000000000000007E-2</v>
      </c>
      <c r="T30" s="13">
        <f t="shared" si="6"/>
        <v>13142.728222959999</v>
      </c>
      <c r="U30" s="16">
        <f t="shared" si="7"/>
        <v>2358227.7388387504</v>
      </c>
      <c r="V30" s="16">
        <f t="shared" si="8"/>
        <v>-40152044.988433979</v>
      </c>
    </row>
    <row r="31" spans="1:22" x14ac:dyDescent="0.25">
      <c r="A31" s="26" t="s">
        <v>47</v>
      </c>
      <c r="B31" s="2">
        <v>27</v>
      </c>
      <c r="C31" s="3">
        <f t="shared" si="0"/>
        <v>7.3636363636363633</v>
      </c>
      <c r="D31" s="27">
        <v>6547000</v>
      </c>
      <c r="E31" s="4">
        <f t="shared" si="1"/>
        <v>48209727.272727273</v>
      </c>
      <c r="F31" s="5"/>
      <c r="G31" s="5"/>
      <c r="H31" s="5"/>
      <c r="I31" s="7">
        <v>1219988.6733299999</v>
      </c>
      <c r="J31" s="8">
        <v>1.9</v>
      </c>
      <c r="K31" s="7">
        <f t="shared" si="3"/>
        <v>2317978.4793269997</v>
      </c>
      <c r="L31" s="9">
        <v>743553.96862708684</v>
      </c>
      <c r="M31" s="10">
        <v>0.8</v>
      </c>
      <c r="N31" s="9">
        <f t="shared" si="4"/>
        <v>594843.1749016695</v>
      </c>
      <c r="O31" s="11">
        <v>68515.472010265687</v>
      </c>
      <c r="P31" s="12">
        <v>0.1</v>
      </c>
      <c r="Q31" s="11">
        <f t="shared" si="5"/>
        <v>6851.5472010265694</v>
      </c>
      <c r="R31" s="13">
        <v>21926.292166000003</v>
      </c>
      <c r="S31" s="14">
        <v>7.0000000000000007E-2</v>
      </c>
      <c r="T31" s="13">
        <f t="shared" si="6"/>
        <v>1534.8404516200003</v>
      </c>
      <c r="U31" s="16">
        <f t="shared" si="7"/>
        <v>2921208.0418813159</v>
      </c>
      <c r="V31" s="16">
        <f t="shared" si="8"/>
        <v>-45288519.230845958</v>
      </c>
    </row>
    <row r="32" spans="1:22" x14ac:dyDescent="0.25">
      <c r="A32" s="26" t="s">
        <v>48</v>
      </c>
      <c r="B32" s="2">
        <v>27</v>
      </c>
      <c r="C32" s="3">
        <f t="shared" si="0"/>
        <v>7.3636363636363633</v>
      </c>
      <c r="D32" s="27">
        <v>9883000</v>
      </c>
      <c r="E32" s="4">
        <f t="shared" si="1"/>
        <v>72774818.181818172</v>
      </c>
      <c r="F32" s="5"/>
      <c r="G32" s="5"/>
      <c r="H32" s="5"/>
      <c r="I32" s="7">
        <v>8145134.5469279997</v>
      </c>
      <c r="J32" s="8">
        <v>1.9</v>
      </c>
      <c r="K32" s="7">
        <f t="shared" si="3"/>
        <v>15475755.639163198</v>
      </c>
      <c r="L32" s="9">
        <v>885889.79886259965</v>
      </c>
      <c r="M32" s="10">
        <v>0.8</v>
      </c>
      <c r="N32" s="9">
        <f t="shared" si="4"/>
        <v>708711.83909007977</v>
      </c>
      <c r="O32" s="11">
        <v>3243198.7042981996</v>
      </c>
      <c r="P32" s="12">
        <v>0.1</v>
      </c>
      <c r="Q32" s="11">
        <f t="shared" si="5"/>
        <v>324319.87042981997</v>
      </c>
      <c r="R32" s="13">
        <v>686928.59981396596</v>
      </c>
      <c r="S32" s="14">
        <v>7.0000000000000007E-2</v>
      </c>
      <c r="T32" s="13">
        <f t="shared" si="6"/>
        <v>48085.001986977622</v>
      </c>
      <c r="U32" s="16">
        <f t="shared" si="7"/>
        <v>16556872.350670075</v>
      </c>
      <c r="V32" s="16">
        <f t="shared" si="8"/>
        <v>-56217945.831148095</v>
      </c>
    </row>
    <row r="33" spans="1:22" x14ac:dyDescent="0.25">
      <c r="A33" s="26" t="s">
        <v>49</v>
      </c>
      <c r="B33" s="2">
        <v>27</v>
      </c>
      <c r="C33" s="3">
        <f t="shared" si="0"/>
        <v>7.3636363636363633</v>
      </c>
      <c r="D33" s="27">
        <v>5303000</v>
      </c>
      <c r="E33" s="4">
        <f t="shared" si="1"/>
        <v>39049363.636363633</v>
      </c>
      <c r="F33" s="5"/>
      <c r="G33" s="5"/>
      <c r="H33" s="5"/>
      <c r="I33" s="7">
        <v>7029555.2662840001</v>
      </c>
      <c r="J33" s="8">
        <v>1.9</v>
      </c>
      <c r="K33" s="7">
        <f t="shared" si="3"/>
        <v>13356155.005939599</v>
      </c>
      <c r="L33" s="9">
        <v>390788.61274024949</v>
      </c>
      <c r="M33" s="10">
        <v>0.8</v>
      </c>
      <c r="N33" s="9">
        <f t="shared" si="4"/>
        <v>312630.89019219961</v>
      </c>
      <c r="O33" s="11">
        <v>9041617.1117128059</v>
      </c>
      <c r="P33" s="12">
        <v>0.1</v>
      </c>
      <c r="Q33" s="11">
        <f t="shared" si="5"/>
        <v>904161.71117128059</v>
      </c>
      <c r="R33" s="13">
        <v>1222252.7298409028</v>
      </c>
      <c r="S33" s="14">
        <v>7.0000000000000007E-2</v>
      </c>
      <c r="T33" s="13">
        <f t="shared" si="6"/>
        <v>85557.691088863212</v>
      </c>
      <c r="U33" s="16">
        <f t="shared" si="7"/>
        <v>14658505.298391942</v>
      </c>
      <c r="V33" s="16">
        <f t="shared" si="8"/>
        <v>-24390858.337971691</v>
      </c>
    </row>
    <row r="34" spans="1:22" x14ac:dyDescent="0.25">
      <c r="A34" s="26" t="s">
        <v>50</v>
      </c>
      <c r="B34" s="2">
        <v>27</v>
      </c>
      <c r="C34" s="3">
        <f t="shared" si="0"/>
        <v>7.3636363636363633</v>
      </c>
      <c r="D34" s="27">
        <v>5988000</v>
      </c>
      <c r="E34" s="4">
        <f t="shared" si="1"/>
        <v>44093454.545454547</v>
      </c>
      <c r="F34" s="5"/>
      <c r="G34" s="5"/>
      <c r="H34" s="5"/>
      <c r="I34" s="7">
        <v>6261294.5076519996</v>
      </c>
      <c r="J34" s="8">
        <v>1.9</v>
      </c>
      <c r="K34" s="7">
        <f t="shared" si="3"/>
        <v>11896459.564538799</v>
      </c>
      <c r="L34" s="9">
        <v>480079.02942262148</v>
      </c>
      <c r="M34" s="10">
        <v>0.8</v>
      </c>
      <c r="N34" s="9">
        <f t="shared" si="4"/>
        <v>384063.22353809723</v>
      </c>
      <c r="O34" s="11">
        <v>6702020.7200806765</v>
      </c>
      <c r="P34" s="12">
        <v>0.1</v>
      </c>
      <c r="Q34" s="11">
        <f t="shared" si="5"/>
        <v>670202.07200806774</v>
      </c>
      <c r="R34" s="13">
        <v>3408796.9925613031</v>
      </c>
      <c r="S34" s="14">
        <v>7.0000000000000007E-2</v>
      </c>
      <c r="T34" s="13">
        <f t="shared" si="6"/>
        <v>238615.78947929124</v>
      </c>
      <c r="U34" s="16">
        <f t="shared" si="7"/>
        <v>13189340.649564255</v>
      </c>
      <c r="V34" s="16">
        <f t="shared" si="8"/>
        <v>-30904113.895890292</v>
      </c>
    </row>
    <row r="35" spans="1:22" x14ac:dyDescent="0.25">
      <c r="A35" s="26" t="s">
        <v>51</v>
      </c>
      <c r="B35" s="2">
        <v>27</v>
      </c>
      <c r="C35" s="3">
        <f t="shared" si="0"/>
        <v>7.3636363636363633</v>
      </c>
      <c r="D35" s="27">
        <v>989000</v>
      </c>
      <c r="E35" s="4">
        <f t="shared" si="1"/>
        <v>7282636.3636363633</v>
      </c>
      <c r="F35" s="5"/>
      <c r="G35" s="5"/>
      <c r="H35" s="5"/>
      <c r="I35" s="7">
        <v>10356235.251312001</v>
      </c>
      <c r="J35" s="8">
        <v>1.9</v>
      </c>
      <c r="K35" s="7">
        <f t="shared" si="3"/>
        <v>19676846.977492802</v>
      </c>
      <c r="L35" s="9">
        <v>69312.673758496428</v>
      </c>
      <c r="M35" s="10">
        <v>0.8</v>
      </c>
      <c r="N35" s="9">
        <f t="shared" si="4"/>
        <v>55450.139006797144</v>
      </c>
      <c r="O35" s="11">
        <v>7230625.9334999984</v>
      </c>
      <c r="P35" s="12">
        <v>0.1</v>
      </c>
      <c r="Q35" s="11">
        <f t="shared" si="5"/>
        <v>723062.59334999986</v>
      </c>
      <c r="R35" s="13">
        <v>18636215.822675332</v>
      </c>
      <c r="S35" s="14">
        <v>7.0000000000000007E-2</v>
      </c>
      <c r="T35" s="13">
        <f t="shared" si="6"/>
        <v>1304535.1075872735</v>
      </c>
      <c r="U35" s="16">
        <f t="shared" si="7"/>
        <v>21759894.817436874</v>
      </c>
      <c r="V35" s="28">
        <f t="shared" si="8"/>
        <v>14477258.453800511</v>
      </c>
    </row>
    <row r="36" spans="1:22" x14ac:dyDescent="0.25">
      <c r="A36" s="26" t="s">
        <v>52</v>
      </c>
      <c r="B36" s="2">
        <v>27</v>
      </c>
      <c r="C36" s="3">
        <f t="shared" si="0"/>
        <v>7.3636363636363633</v>
      </c>
      <c r="D36" s="27">
        <v>1826000</v>
      </c>
      <c r="E36" s="4">
        <f t="shared" si="1"/>
        <v>13446000</v>
      </c>
      <c r="F36" s="5"/>
      <c r="G36" s="5"/>
      <c r="H36" s="5"/>
      <c r="I36" s="7">
        <v>637855.55136399996</v>
      </c>
      <c r="J36" s="8">
        <v>1.9</v>
      </c>
      <c r="K36" s="7">
        <f t="shared" si="3"/>
        <v>1211925.5475915999</v>
      </c>
      <c r="L36" s="9">
        <v>120538.41943180778</v>
      </c>
      <c r="M36" s="10">
        <v>0.8</v>
      </c>
      <c r="N36" s="9">
        <f t="shared" si="4"/>
        <v>96430.735545446223</v>
      </c>
      <c r="O36" s="11">
        <v>8746036.4237430226</v>
      </c>
      <c r="P36" s="12">
        <v>0.1</v>
      </c>
      <c r="Q36" s="11">
        <f t="shared" si="5"/>
        <v>874603.64237430226</v>
      </c>
      <c r="R36" s="13">
        <v>9384966.5148249399</v>
      </c>
      <c r="S36" s="14">
        <v>7.0000000000000007E-2</v>
      </c>
      <c r="T36" s="13">
        <f t="shared" si="6"/>
        <v>656947.65603774588</v>
      </c>
      <c r="U36" s="16">
        <f t="shared" si="7"/>
        <v>2839907.5815490941</v>
      </c>
      <c r="V36" s="16">
        <f t="shared" si="8"/>
        <v>-10606092.418450907</v>
      </c>
    </row>
    <row r="37" spans="1:22" x14ac:dyDescent="0.25">
      <c r="A37" s="26" t="s">
        <v>53</v>
      </c>
      <c r="B37" s="2">
        <v>27</v>
      </c>
      <c r="C37" s="3">
        <f t="shared" si="0"/>
        <v>7.3636363636363633</v>
      </c>
      <c r="D37" s="27">
        <v>2700000</v>
      </c>
      <c r="E37" s="4">
        <f t="shared" si="1"/>
        <v>19881818.18181818</v>
      </c>
      <c r="F37" s="5"/>
      <c r="G37" s="5"/>
      <c r="H37" s="5"/>
      <c r="I37" s="7">
        <v>4520001.0650160005</v>
      </c>
      <c r="J37" s="8">
        <v>1.9</v>
      </c>
      <c r="K37" s="7">
        <f t="shared" si="3"/>
        <v>8588002.0235304013</v>
      </c>
      <c r="L37" s="9">
        <v>143911.16516058781</v>
      </c>
      <c r="M37" s="10">
        <v>0.8</v>
      </c>
      <c r="N37" s="9">
        <f t="shared" si="4"/>
        <v>115128.93212847026</v>
      </c>
      <c r="O37" s="11">
        <v>295954.56083399995</v>
      </c>
      <c r="P37" s="12">
        <v>0.1</v>
      </c>
      <c r="Q37" s="11">
        <f t="shared" si="5"/>
        <v>29595.456083399997</v>
      </c>
      <c r="R37" s="13">
        <v>18959667.96675428</v>
      </c>
      <c r="S37" s="14">
        <v>7.0000000000000007E-2</v>
      </c>
      <c r="T37" s="13">
        <f t="shared" si="6"/>
        <v>1327176.7576727998</v>
      </c>
      <c r="U37" s="16">
        <f t="shared" si="7"/>
        <v>10059903.169415072</v>
      </c>
      <c r="V37" s="16">
        <f t="shared" si="8"/>
        <v>-9821915.0124031082</v>
      </c>
    </row>
    <row r="38" spans="1:22" x14ac:dyDescent="0.25">
      <c r="A38" s="26" t="s">
        <v>54</v>
      </c>
      <c r="B38" s="2">
        <v>27</v>
      </c>
      <c r="C38" s="3">
        <f t="shared" si="0"/>
        <v>7.3636363636363633</v>
      </c>
      <c r="D38" s="27">
        <v>1316000</v>
      </c>
      <c r="E38" s="4">
        <f t="shared" si="1"/>
        <v>9690545.4545454532</v>
      </c>
      <c r="F38" s="5"/>
      <c r="G38" s="5"/>
      <c r="H38" s="5"/>
      <c r="I38" s="7">
        <v>1955607.8638880001</v>
      </c>
      <c r="J38" s="8">
        <v>1.9</v>
      </c>
      <c r="K38" s="7">
        <f t="shared" si="3"/>
        <v>3715654.9413872003</v>
      </c>
      <c r="L38" s="9">
        <v>145120.07680428243</v>
      </c>
      <c r="M38" s="10">
        <v>0.8</v>
      </c>
      <c r="N38" s="9">
        <f t="shared" si="4"/>
        <v>116096.06144342595</v>
      </c>
      <c r="O38" s="11">
        <v>41835.773075581499</v>
      </c>
      <c r="P38" s="12">
        <v>0.1</v>
      </c>
      <c r="Q38" s="11">
        <f t="shared" si="5"/>
        <v>4183.5773075581501</v>
      </c>
      <c r="R38" s="13">
        <v>36609.918989999998</v>
      </c>
      <c r="S38" s="14">
        <v>7.0000000000000007E-2</v>
      </c>
      <c r="T38" s="13">
        <f t="shared" si="6"/>
        <v>2562.6943292999999</v>
      </c>
      <c r="U38" s="16">
        <f t="shared" si="7"/>
        <v>3838497.2744674846</v>
      </c>
      <c r="V38" s="16">
        <f t="shared" si="8"/>
        <v>-5852048.1800779682</v>
      </c>
    </row>
    <row r="39" spans="1:22" x14ac:dyDescent="0.25">
      <c r="A39" s="26" t="s">
        <v>55</v>
      </c>
      <c r="B39" s="2">
        <v>27</v>
      </c>
      <c r="C39" s="3">
        <f t="shared" si="0"/>
        <v>7.3636363636363633</v>
      </c>
      <c r="D39" s="27">
        <v>8791000</v>
      </c>
      <c r="E39" s="4">
        <f t="shared" si="1"/>
        <v>64733727.272727273</v>
      </c>
      <c r="F39" s="5"/>
      <c r="G39" s="5"/>
      <c r="H39" s="5"/>
      <c r="I39" s="7">
        <v>793999.19291799993</v>
      </c>
      <c r="J39" s="8">
        <v>1.9</v>
      </c>
      <c r="K39" s="7">
        <f t="shared" si="3"/>
        <v>1508598.4665441997</v>
      </c>
      <c r="L39" s="9">
        <v>735016.27338007593</v>
      </c>
      <c r="M39" s="10">
        <v>0.8</v>
      </c>
      <c r="N39" s="9">
        <f t="shared" si="4"/>
        <v>588013.01870406081</v>
      </c>
      <c r="O39" s="11">
        <v>193853.69366571616</v>
      </c>
      <c r="P39" s="12">
        <v>0.1</v>
      </c>
      <c r="Q39" s="11">
        <f t="shared" si="5"/>
        <v>19385.369366571616</v>
      </c>
      <c r="R39" s="13">
        <v>20647.079720000005</v>
      </c>
      <c r="S39" s="14">
        <v>7.0000000000000007E-2</v>
      </c>
      <c r="T39" s="13">
        <f t="shared" si="6"/>
        <v>1445.2955804000005</v>
      </c>
      <c r="U39" s="16">
        <f t="shared" si="7"/>
        <v>2117442.1501952321</v>
      </c>
      <c r="V39" s="16">
        <f t="shared" si="8"/>
        <v>-62616285.12253204</v>
      </c>
    </row>
    <row r="40" spans="1:22" x14ac:dyDescent="0.25">
      <c r="A40" s="26" t="s">
        <v>56</v>
      </c>
      <c r="B40" s="2">
        <v>27</v>
      </c>
      <c r="C40" s="3">
        <f t="shared" si="0"/>
        <v>7.3636363636363633</v>
      </c>
      <c r="D40" s="27">
        <v>2059000</v>
      </c>
      <c r="E40" s="4">
        <f t="shared" si="1"/>
        <v>15161727.272727272</v>
      </c>
      <c r="F40" s="5"/>
      <c r="G40" s="5"/>
      <c r="H40" s="5"/>
      <c r="I40" s="7">
        <v>6752924.4619500004</v>
      </c>
      <c r="J40" s="8">
        <v>1.9</v>
      </c>
      <c r="K40" s="7">
        <f t="shared" si="3"/>
        <v>12830556.477705</v>
      </c>
      <c r="L40" s="9">
        <v>199390.41454358542</v>
      </c>
      <c r="M40" s="10">
        <v>0.8</v>
      </c>
      <c r="N40" s="9">
        <f t="shared" si="4"/>
        <v>159512.33163486834</v>
      </c>
      <c r="O40" s="11">
        <v>957874.99932942749</v>
      </c>
      <c r="P40" s="12">
        <v>0.1</v>
      </c>
      <c r="Q40" s="11">
        <f t="shared" si="5"/>
        <v>95787.499932942752</v>
      </c>
      <c r="R40" s="13">
        <v>21092974.397987317</v>
      </c>
      <c r="S40" s="14">
        <v>7.0000000000000007E-2</v>
      </c>
      <c r="T40" s="13">
        <f t="shared" si="6"/>
        <v>1476508.2078591124</v>
      </c>
      <c r="U40" s="16">
        <f t="shared" si="7"/>
        <v>14562364.517131923</v>
      </c>
      <c r="V40" s="28">
        <f t="shared" si="8"/>
        <v>-599362.75559534878</v>
      </c>
    </row>
    <row r="41" spans="1:22" x14ac:dyDescent="0.25">
      <c r="A41" s="26" t="s">
        <v>57</v>
      </c>
      <c r="B41" s="2">
        <v>27</v>
      </c>
      <c r="C41" s="3">
        <f t="shared" si="0"/>
        <v>7.3636363636363633</v>
      </c>
      <c r="D41" s="27">
        <v>19378000</v>
      </c>
      <c r="E41" s="4">
        <f t="shared" si="1"/>
        <v>142692545.45454544</v>
      </c>
      <c r="F41" s="5"/>
      <c r="G41" s="5"/>
      <c r="H41" s="5"/>
      <c r="I41" s="7">
        <v>7633834.0202280004</v>
      </c>
      <c r="J41" s="8">
        <v>1.9</v>
      </c>
      <c r="K41" s="7">
        <f t="shared" si="3"/>
        <v>14504284.638433199</v>
      </c>
      <c r="L41" s="9">
        <v>1040433.6613239995</v>
      </c>
      <c r="M41" s="10">
        <v>0.8</v>
      </c>
      <c r="N41" s="9">
        <f t="shared" si="4"/>
        <v>832346.92905919964</v>
      </c>
      <c r="O41" s="11">
        <v>1675537.2285539999</v>
      </c>
      <c r="P41" s="12">
        <v>0.1</v>
      </c>
      <c r="Q41" s="11">
        <f t="shared" si="5"/>
        <v>167553.7228554</v>
      </c>
      <c r="R41" s="13">
        <v>976855.34796000004</v>
      </c>
      <c r="S41" s="14">
        <v>7.0000000000000007E-2</v>
      </c>
      <c r="T41" s="13">
        <f t="shared" si="6"/>
        <v>68379.874357200009</v>
      </c>
      <c r="U41" s="16">
        <f t="shared" si="7"/>
        <v>15572565.164704999</v>
      </c>
      <c r="V41" s="16">
        <f t="shared" si="8"/>
        <v>-127119980.28984044</v>
      </c>
    </row>
    <row r="42" spans="1:22" x14ac:dyDescent="0.25">
      <c r="A42" s="26" t="s">
        <v>58</v>
      </c>
      <c r="B42" s="2">
        <v>27</v>
      </c>
      <c r="C42" s="3">
        <f t="shared" si="0"/>
        <v>7.3636363636363633</v>
      </c>
      <c r="D42" s="27">
        <v>672000</v>
      </c>
      <c r="E42" s="4">
        <f t="shared" si="1"/>
        <v>4948363.6363636358</v>
      </c>
      <c r="F42" s="5"/>
      <c r="G42" s="5"/>
      <c r="H42" s="5"/>
      <c r="I42" s="7">
        <v>307560.550628</v>
      </c>
      <c r="J42" s="8">
        <v>1.9</v>
      </c>
      <c r="K42" s="7">
        <f t="shared" si="3"/>
        <v>584365.04619319993</v>
      </c>
      <c r="L42" s="9">
        <v>38294.827489318603</v>
      </c>
      <c r="M42" s="10">
        <v>0.8</v>
      </c>
      <c r="N42" s="9">
        <f t="shared" si="4"/>
        <v>30635.861991454884</v>
      </c>
      <c r="O42" s="11">
        <v>11199894.190375367</v>
      </c>
      <c r="P42" s="12">
        <v>0.1</v>
      </c>
      <c r="Q42" s="11">
        <f t="shared" si="5"/>
        <v>1119989.4190375367</v>
      </c>
      <c r="R42" s="13">
        <v>4830121.2644188283</v>
      </c>
      <c r="S42" s="14">
        <v>7.0000000000000007E-2</v>
      </c>
      <c r="T42" s="13">
        <f t="shared" si="6"/>
        <v>338108.48850931803</v>
      </c>
      <c r="U42" s="16">
        <f t="shared" si="7"/>
        <v>2073098.8157315096</v>
      </c>
      <c r="V42" s="16">
        <f t="shared" si="8"/>
        <v>-2875264.8206321262</v>
      </c>
    </row>
    <row r="43" spans="1:22" x14ac:dyDescent="0.25">
      <c r="A43" s="26" t="s">
        <v>59</v>
      </c>
      <c r="B43" s="2">
        <v>27</v>
      </c>
      <c r="C43" s="3">
        <f t="shared" si="0"/>
        <v>7.3636363636363633</v>
      </c>
      <c r="D43" s="27">
        <v>11536000</v>
      </c>
      <c r="E43" s="4">
        <f t="shared" si="1"/>
        <v>84946909.090909094</v>
      </c>
      <c r="F43" s="5"/>
      <c r="G43" s="5"/>
      <c r="H43" s="5"/>
      <c r="I43" s="7">
        <v>3273212.4660219997</v>
      </c>
      <c r="J43" s="8">
        <v>1.9</v>
      </c>
      <c r="K43" s="7">
        <f t="shared" si="3"/>
        <v>6219103.6854417995</v>
      </c>
      <c r="L43" s="9">
        <v>1053522.4697050832</v>
      </c>
      <c r="M43" s="10">
        <v>0.8</v>
      </c>
      <c r="N43" s="9">
        <f t="shared" si="4"/>
        <v>842817.97576406656</v>
      </c>
      <c r="O43" s="11">
        <v>4420577.0398839889</v>
      </c>
      <c r="P43" s="12">
        <v>0.1</v>
      </c>
      <c r="Q43" s="11">
        <f t="shared" si="5"/>
        <v>442057.70398839889</v>
      </c>
      <c r="R43" s="13">
        <v>778753.70442650875</v>
      </c>
      <c r="S43" s="14">
        <v>7.0000000000000007E-2</v>
      </c>
      <c r="T43" s="13">
        <f t="shared" si="6"/>
        <v>54512.759309855617</v>
      </c>
      <c r="U43" s="16">
        <f t="shared" si="7"/>
        <v>7558492.124504121</v>
      </c>
      <c r="V43" s="16">
        <f t="shared" si="8"/>
        <v>-77388416.966404974</v>
      </c>
    </row>
    <row r="44" spans="1:22" x14ac:dyDescent="0.25">
      <c r="A44" s="26" t="s">
        <v>60</v>
      </c>
      <c r="B44" s="2">
        <v>27</v>
      </c>
      <c r="C44" s="3">
        <f t="shared" si="0"/>
        <v>7.3636363636363633</v>
      </c>
      <c r="D44" s="27">
        <v>3831000</v>
      </c>
      <c r="E44" s="4">
        <f t="shared" si="1"/>
        <v>28210090.909090906</v>
      </c>
      <c r="F44" s="5"/>
      <c r="G44" s="5"/>
      <c r="H44" s="5"/>
      <c r="I44" s="7">
        <v>12138506.388935998</v>
      </c>
      <c r="J44" s="8">
        <v>1.9</v>
      </c>
      <c r="K44" s="7">
        <f t="shared" si="3"/>
        <v>23063162.138978396</v>
      </c>
      <c r="L44" s="9">
        <v>273192.69345330447</v>
      </c>
      <c r="M44" s="10">
        <v>0.8</v>
      </c>
      <c r="N44" s="9">
        <f t="shared" si="4"/>
        <v>218554.15476264359</v>
      </c>
      <c r="O44" s="11">
        <v>1996542.436275349</v>
      </c>
      <c r="P44" s="12">
        <v>0.1</v>
      </c>
      <c r="Q44" s="11">
        <f t="shared" si="5"/>
        <v>199654.24362753492</v>
      </c>
      <c r="R44" s="13">
        <v>9197055.0356528498</v>
      </c>
      <c r="S44" s="14">
        <v>7.0000000000000007E-2</v>
      </c>
      <c r="T44" s="13">
        <f t="shared" si="6"/>
        <v>643793.85249569954</v>
      </c>
      <c r="U44" s="16">
        <f t="shared" si="7"/>
        <v>24125164.389864273</v>
      </c>
      <c r="V44" s="16">
        <f t="shared" si="8"/>
        <v>-4084926.519226633</v>
      </c>
    </row>
    <row r="45" spans="1:22" x14ac:dyDescent="0.25">
      <c r="A45" s="26" t="s">
        <v>61</v>
      </c>
      <c r="B45" s="2">
        <v>27</v>
      </c>
      <c r="C45" s="3">
        <f t="shared" si="0"/>
        <v>7.3636363636363633</v>
      </c>
      <c r="D45" s="27">
        <v>12702000</v>
      </c>
      <c r="E45" s="4">
        <f t="shared" si="1"/>
        <v>93532909.090909094</v>
      </c>
      <c r="F45" s="5"/>
      <c r="G45" s="5"/>
      <c r="H45" s="5"/>
      <c r="I45" s="7">
        <v>6784083.6652060002</v>
      </c>
      <c r="J45" s="8">
        <v>1.9</v>
      </c>
      <c r="K45" s="7">
        <f t="shared" si="3"/>
        <v>12889758.9638914</v>
      </c>
      <c r="L45" s="9">
        <v>1132703.627912621</v>
      </c>
      <c r="M45" s="10">
        <v>0.8</v>
      </c>
      <c r="N45" s="9">
        <f t="shared" si="4"/>
        <v>906162.90233009681</v>
      </c>
      <c r="O45" s="11">
        <v>2130460.4461074313</v>
      </c>
      <c r="P45" s="12">
        <v>0.1</v>
      </c>
      <c r="Q45" s="11">
        <f t="shared" si="5"/>
        <v>213046.04461074315</v>
      </c>
      <c r="R45" s="13">
        <v>454651.29639879719</v>
      </c>
      <c r="S45" s="14">
        <v>7.0000000000000007E-2</v>
      </c>
      <c r="T45" s="13">
        <f t="shared" si="6"/>
        <v>31825.590747915805</v>
      </c>
      <c r="U45" s="16">
        <f t="shared" si="7"/>
        <v>14040793.501580156</v>
      </c>
      <c r="V45" s="16">
        <f t="shared" si="8"/>
        <v>-79492115.589328945</v>
      </c>
    </row>
    <row r="46" spans="1:22" x14ac:dyDescent="0.25">
      <c r="A46" s="26" t="s">
        <v>62</v>
      </c>
      <c r="B46" s="2">
        <v>27</v>
      </c>
      <c r="C46" s="3">
        <f t="shared" si="0"/>
        <v>7.3636363636363633</v>
      </c>
      <c r="D46" s="27">
        <v>1052000</v>
      </c>
      <c r="E46" s="4">
        <f t="shared" si="1"/>
        <v>7746545.4545454541</v>
      </c>
      <c r="F46" s="5"/>
      <c r="G46" s="5"/>
      <c r="H46" s="5"/>
      <c r="I46" s="7">
        <v>142442.18765199999</v>
      </c>
      <c r="J46" s="8">
        <v>1.9</v>
      </c>
      <c r="K46" s="7">
        <f t="shared" si="3"/>
        <v>270640.15653879999</v>
      </c>
      <c r="L46" s="9">
        <v>102938.40902393954</v>
      </c>
      <c r="M46" s="10">
        <v>0.8</v>
      </c>
      <c r="N46" s="9">
        <f t="shared" si="4"/>
        <v>82350.727219151639</v>
      </c>
      <c r="O46" s="11">
        <v>9090.28446103641</v>
      </c>
      <c r="P46" s="12">
        <v>0.1</v>
      </c>
      <c r="Q46" s="11">
        <f t="shared" si="5"/>
        <v>909.02844610364104</v>
      </c>
      <c r="R46" s="13">
        <v>3199.4475160000006</v>
      </c>
      <c r="S46" s="14">
        <v>7.0000000000000007E-2</v>
      </c>
      <c r="T46" s="13">
        <f t="shared" si="6"/>
        <v>223.96132612000005</v>
      </c>
      <c r="U46" s="16">
        <f t="shared" si="7"/>
        <v>354123.87353017525</v>
      </c>
      <c r="V46" s="16">
        <f t="shared" si="8"/>
        <v>-7392421.5810152786</v>
      </c>
    </row>
    <row r="47" spans="1:22" x14ac:dyDescent="0.25">
      <c r="A47" s="26" t="s">
        <v>63</v>
      </c>
      <c r="B47" s="2">
        <v>27</v>
      </c>
      <c r="C47" s="3">
        <f t="shared" si="0"/>
        <v>7.3636363636363633</v>
      </c>
      <c r="D47" s="27">
        <v>814000</v>
      </c>
      <c r="E47" s="4">
        <f t="shared" si="1"/>
        <v>5994000</v>
      </c>
      <c r="F47" s="5"/>
      <c r="G47" s="5"/>
      <c r="H47" s="5"/>
      <c r="I47" s="7">
        <v>773328.23672400007</v>
      </c>
      <c r="J47" s="8">
        <v>1.9</v>
      </c>
      <c r="K47" s="7">
        <f t="shared" si="3"/>
        <v>1469323.6497756001</v>
      </c>
      <c r="L47" s="9">
        <v>44032.628425888222</v>
      </c>
      <c r="M47" s="10">
        <v>0.8</v>
      </c>
      <c r="N47" s="9">
        <f t="shared" si="4"/>
        <v>35226.102740710579</v>
      </c>
      <c r="O47" s="11">
        <v>8034133.4907740233</v>
      </c>
      <c r="P47" s="12">
        <v>0.1</v>
      </c>
      <c r="Q47" s="11">
        <f t="shared" si="5"/>
        <v>803413.34907740238</v>
      </c>
      <c r="R47" s="13">
        <v>9414160.4793460369</v>
      </c>
      <c r="S47" s="14">
        <v>7.0000000000000007E-2</v>
      </c>
      <c r="T47" s="13">
        <f t="shared" si="6"/>
        <v>658991.23355422262</v>
      </c>
      <c r="U47" s="16">
        <f t="shared" si="7"/>
        <v>2966954.3351479359</v>
      </c>
      <c r="V47" s="16">
        <f t="shared" si="8"/>
        <v>-3027045.6648520641</v>
      </c>
    </row>
    <row r="48" spans="1:22" x14ac:dyDescent="0.25">
      <c r="A48" s="26" t="s">
        <v>64</v>
      </c>
      <c r="B48" s="2">
        <v>27</v>
      </c>
      <c r="C48" s="3">
        <f t="shared" si="0"/>
        <v>7.3636363636363633</v>
      </c>
      <c r="D48" s="27">
        <v>2764000</v>
      </c>
      <c r="E48" s="4">
        <f t="shared" si="1"/>
        <v>20353090.909090906</v>
      </c>
      <c r="F48" s="5"/>
      <c r="G48" s="5"/>
      <c r="H48" s="5"/>
      <c r="I48" s="7">
        <v>7396335.947408</v>
      </c>
      <c r="J48" s="8">
        <v>1.9</v>
      </c>
      <c r="K48" s="7">
        <f t="shared" si="3"/>
        <v>14053038.300075199</v>
      </c>
      <c r="L48" s="9">
        <v>182171.86918295897</v>
      </c>
      <c r="M48" s="10">
        <v>0.8</v>
      </c>
      <c r="N48" s="9">
        <f t="shared" si="4"/>
        <v>145737.49534636718</v>
      </c>
      <c r="O48" s="11">
        <v>703413.46930600016</v>
      </c>
      <c r="P48" s="12">
        <v>0.1</v>
      </c>
      <c r="Q48" s="11">
        <f t="shared" si="5"/>
        <v>70341.346930600019</v>
      </c>
      <c r="R48" s="13">
        <v>10570392.383243708</v>
      </c>
      <c r="S48" s="14">
        <v>7.0000000000000007E-2</v>
      </c>
      <c r="T48" s="13">
        <f t="shared" si="6"/>
        <v>739927.46682705963</v>
      </c>
      <c r="U48" s="16">
        <f t="shared" si="7"/>
        <v>15009044.609179227</v>
      </c>
      <c r="V48" s="16">
        <f t="shared" si="8"/>
        <v>-5344046.2999116797</v>
      </c>
    </row>
    <row r="49" spans="1:22" x14ac:dyDescent="0.25">
      <c r="A49" s="26" t="s">
        <v>65</v>
      </c>
      <c r="B49" s="2">
        <v>27</v>
      </c>
      <c r="C49" s="3">
        <f t="shared" si="0"/>
        <v>7.3636363636363633</v>
      </c>
      <c r="D49" s="27">
        <v>625000</v>
      </c>
      <c r="E49" s="4">
        <f t="shared" si="1"/>
        <v>4602272.7272727275</v>
      </c>
      <c r="F49" s="5"/>
      <c r="G49" s="5"/>
      <c r="H49" s="5"/>
      <c r="I49" s="7">
        <v>1858026.7380799998</v>
      </c>
      <c r="J49" s="8">
        <v>1.9</v>
      </c>
      <c r="K49" s="7">
        <f t="shared" si="3"/>
        <v>3530250.8023519996</v>
      </c>
      <c r="L49" s="9">
        <v>38961.12438301825</v>
      </c>
      <c r="M49" s="10">
        <v>0.8</v>
      </c>
      <c r="N49" s="9">
        <f t="shared" si="4"/>
        <v>31168.8995064146</v>
      </c>
      <c r="O49" s="11">
        <v>197094.22257999997</v>
      </c>
      <c r="P49" s="12">
        <v>0.1</v>
      </c>
      <c r="Q49" s="11">
        <f t="shared" si="5"/>
        <v>19709.422257999999</v>
      </c>
      <c r="R49" s="13">
        <v>105790.58600400003</v>
      </c>
      <c r="S49" s="14">
        <v>7.0000000000000007E-2</v>
      </c>
      <c r="T49" s="13">
        <f t="shared" si="6"/>
        <v>7405.3410202800023</v>
      </c>
      <c r="U49" s="16">
        <f t="shared" si="7"/>
        <v>3588534.4651366943</v>
      </c>
      <c r="V49" s="16">
        <f t="shared" si="8"/>
        <v>-1013738.2621360333</v>
      </c>
    </row>
    <row r="50" spans="1:22" x14ac:dyDescent="0.25">
      <c r="A50" s="26" t="s">
        <v>66</v>
      </c>
      <c r="B50" s="2">
        <v>27</v>
      </c>
      <c r="C50" s="3">
        <f t="shared" si="0"/>
        <v>7.3636363636363633</v>
      </c>
      <c r="D50" s="27">
        <v>6724000</v>
      </c>
      <c r="E50" s="4">
        <f t="shared" si="1"/>
        <v>49513090.909090906</v>
      </c>
      <c r="F50" s="5"/>
      <c r="G50" s="5"/>
      <c r="H50" s="5"/>
      <c r="I50" s="7">
        <v>9059794.5129199997</v>
      </c>
      <c r="J50" s="8">
        <v>1.9</v>
      </c>
      <c r="K50" s="7">
        <f t="shared" si="3"/>
        <v>17213609.574547999</v>
      </c>
      <c r="L50" s="9">
        <v>565409.86386607727</v>
      </c>
      <c r="M50" s="10">
        <v>0.8</v>
      </c>
      <c r="N50" s="9">
        <f t="shared" si="4"/>
        <v>452327.89109286183</v>
      </c>
      <c r="O50" s="11">
        <v>3086182.5515839811</v>
      </c>
      <c r="P50" s="12">
        <v>0.1</v>
      </c>
      <c r="Q50" s="11">
        <f t="shared" si="5"/>
        <v>308618.25515839813</v>
      </c>
      <c r="R50" s="13">
        <v>2747583.6721502231</v>
      </c>
      <c r="S50" s="14">
        <v>7.0000000000000007E-2</v>
      </c>
      <c r="T50" s="13">
        <f t="shared" si="6"/>
        <v>192330.85705051562</v>
      </c>
      <c r="U50" s="16">
        <f t="shared" si="7"/>
        <v>18166886.577849776</v>
      </c>
      <c r="V50" s="16">
        <f t="shared" si="8"/>
        <v>-31346204.331241131</v>
      </c>
    </row>
    <row r="51" spans="1:22" x14ac:dyDescent="0.25">
      <c r="A51" s="26" t="s">
        <v>67</v>
      </c>
      <c r="B51" s="2">
        <v>27</v>
      </c>
      <c r="C51" s="3">
        <f t="shared" si="0"/>
        <v>7.3636363636363633</v>
      </c>
      <c r="D51" s="27">
        <v>1853000</v>
      </c>
      <c r="E51" s="4">
        <f t="shared" si="1"/>
        <v>13644818.181818182</v>
      </c>
      <c r="F51" s="5"/>
      <c r="G51" s="5"/>
      <c r="H51" s="5"/>
      <c r="I51" s="7">
        <v>4910999.7751239995</v>
      </c>
      <c r="J51" s="8">
        <v>1.9</v>
      </c>
      <c r="K51" s="7">
        <f t="shared" si="3"/>
        <v>9330899.5727355983</v>
      </c>
      <c r="L51" s="9">
        <v>150628.13959691543</v>
      </c>
      <c r="M51" s="10">
        <v>0.8</v>
      </c>
      <c r="N51" s="9">
        <f t="shared" si="4"/>
        <v>120502.51167753234</v>
      </c>
      <c r="O51" s="11">
        <v>372723.49503400002</v>
      </c>
      <c r="P51" s="12">
        <v>0.1</v>
      </c>
      <c r="Q51" s="11">
        <f t="shared" si="5"/>
        <v>37272.349503400001</v>
      </c>
      <c r="R51" s="13">
        <v>505288.10679799994</v>
      </c>
      <c r="S51" s="14">
        <v>7.0000000000000007E-2</v>
      </c>
      <c r="T51" s="13">
        <f t="shared" si="6"/>
        <v>35370.167475859998</v>
      </c>
      <c r="U51" s="16">
        <f t="shared" si="7"/>
        <v>9524044.6013923902</v>
      </c>
      <c r="V51" s="16">
        <f t="shared" si="8"/>
        <v>-4120773.5804257914</v>
      </c>
    </row>
    <row r="52" spans="1:22" x14ac:dyDescent="0.25">
      <c r="A52" s="26" t="s">
        <v>68</v>
      </c>
      <c r="B52" s="2">
        <v>27</v>
      </c>
      <c r="C52" s="3">
        <f t="shared" si="0"/>
        <v>7.3636363636363633</v>
      </c>
      <c r="D52" s="27">
        <v>5686000</v>
      </c>
      <c r="E52" s="4">
        <f t="shared" si="1"/>
        <v>41869636.36363636</v>
      </c>
      <c r="F52" s="5"/>
      <c r="G52" s="5"/>
      <c r="H52" s="5"/>
      <c r="I52" s="7">
        <v>6871602.2736239992</v>
      </c>
      <c r="J52" s="8">
        <v>1.9</v>
      </c>
      <c r="K52" s="7">
        <f t="shared" si="3"/>
        <v>13056044.319885598</v>
      </c>
      <c r="L52" s="9">
        <v>430309.01113357855</v>
      </c>
      <c r="M52" s="10">
        <v>0.8</v>
      </c>
      <c r="N52" s="9">
        <f t="shared" si="4"/>
        <v>344247.20890686288</v>
      </c>
      <c r="O52" s="11">
        <v>4128902.1304253228</v>
      </c>
      <c r="P52" s="12">
        <v>0.1</v>
      </c>
      <c r="Q52" s="11">
        <f t="shared" si="5"/>
        <v>412890.21304253233</v>
      </c>
      <c r="R52" s="13">
        <v>1120358.5283117872</v>
      </c>
      <c r="S52" s="14">
        <v>7.0000000000000007E-2</v>
      </c>
      <c r="T52" s="13">
        <f t="shared" si="6"/>
        <v>78425.096981825103</v>
      </c>
      <c r="U52" s="16">
        <f t="shared" si="7"/>
        <v>13891606.838816818</v>
      </c>
      <c r="V52" s="16">
        <f t="shared" si="8"/>
        <v>-27978029.524819542</v>
      </c>
    </row>
    <row r="53" spans="1:22" x14ac:dyDescent="0.25">
      <c r="A53" s="26" t="s">
        <v>69</v>
      </c>
      <c r="B53" s="2">
        <v>27</v>
      </c>
      <c r="C53" s="3">
        <f t="shared" si="0"/>
        <v>7.3636363636363633</v>
      </c>
      <c r="D53" s="27">
        <v>564000</v>
      </c>
      <c r="E53" s="4">
        <f t="shared" si="1"/>
        <v>4153090.9090909087</v>
      </c>
      <c r="F53" s="5"/>
      <c r="G53" s="5"/>
      <c r="H53" s="5"/>
      <c r="I53" s="7">
        <v>4633064.2631259998</v>
      </c>
      <c r="J53" s="8">
        <v>1.9</v>
      </c>
      <c r="K53" s="7">
        <f t="shared" si="3"/>
        <v>8802822.0999393985</v>
      </c>
      <c r="L53" s="9">
        <v>44670.004233590604</v>
      </c>
      <c r="M53" s="10">
        <v>0.8</v>
      </c>
      <c r="N53" s="9">
        <f t="shared" si="4"/>
        <v>35736.003386872486</v>
      </c>
      <c r="O53" s="11">
        <v>897790.22539599997</v>
      </c>
      <c r="P53" s="12">
        <v>0.1</v>
      </c>
      <c r="Q53" s="11">
        <f t="shared" si="5"/>
        <v>89779.022539600002</v>
      </c>
      <c r="R53" s="13">
        <v>18070469.879401401</v>
      </c>
      <c r="S53" s="14">
        <v>7.0000000000000007E-2</v>
      </c>
      <c r="T53" s="13">
        <f t="shared" si="6"/>
        <v>1264932.8915580981</v>
      </c>
      <c r="U53" s="16">
        <f t="shared" si="7"/>
        <v>10193270.017423969</v>
      </c>
      <c r="V53" s="28">
        <f t="shared" si="8"/>
        <v>6040179.1083330605</v>
      </c>
    </row>
  </sheetData>
  <mergeCells count="6">
    <mergeCell ref="R1:T1"/>
    <mergeCell ref="B1:E1"/>
    <mergeCell ref="F1:H1"/>
    <mergeCell ref="I1:K1"/>
    <mergeCell ref="L1:N1"/>
    <mergeCell ref="O1:Q1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Annie Oxarart</cp:lastModifiedBy>
  <dcterms:created xsi:type="dcterms:W3CDTF">2013-01-07T20:26:26Z</dcterms:created>
  <dcterms:modified xsi:type="dcterms:W3CDTF">2014-06-23T16:59:25Z</dcterms:modified>
</cp:coreProperties>
</file>